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10" windowWidth="13800" windowHeight="3780" activeTab="0"/>
  </bookViews>
  <sheets>
    <sheet name="RICETABLE6" sheetId="1" r:id="rId1"/>
  </sheets>
  <definedNames>
    <definedName name="\m">'RICETABLE6'!$O$25:$O$31</definedName>
    <definedName name="\p">'RICETABLE6'!$O$1:$S$5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'RICETABLE6'!$A$1:$J$42</definedName>
    <definedName name="_xlnm.Print_Area">'RICETABLE6'!$A$1:$P$133</definedName>
    <definedName name="Print_Area_MI" localSheetId="0">'RICETABLE6'!$A$1:$I$47</definedName>
    <definedName name="PRINT_AREA_MI">'RICETABLE6'!$A$1:$P$133</definedName>
    <definedName name="RICE">'RICETABLE6'!$A$1:$I$43</definedName>
    <definedName name="TABLE">'RICETABLE6'!$A$1:$J$64</definedName>
    <definedName name="TABLE4">'RICETABLE6'!$N$3:$N$32</definedName>
  </definedNames>
  <calcPr fullCalcOnLoad="1"/>
</workbook>
</file>

<file path=xl/sharedStrings.xml><?xml version="1.0" encoding="utf-8"?>
<sst xmlns="http://schemas.openxmlformats.org/spreadsheetml/2006/main" count="59" uniqueCount="45">
  <si>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</si>
  <si>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</si>
  <si>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</si>
  <si>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</si>
  <si>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</si>
  <si>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</si>
  <si>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</si>
  <si>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</si>
  <si>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</si>
  <si>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</si>
  <si>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</si>
  <si>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</si>
  <si>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</si>
  <si>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</si>
  <si>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</si>
  <si>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</si>
  <si>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</si>
  <si>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</si>
  <si>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</si>
  <si>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</si>
  <si>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</si>
  <si>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</si>
  <si>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</si>
  <si>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</si>
  <si>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</si>
  <si>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</si>
  <si>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</si>
  <si>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</si>
  <si>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</si>
  <si>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</si>
  <si>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</si>
  <si>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</si>
  <si>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</si>
  <si>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1/ Columns labeled "market year" are total August-July imports reported by the U.S. Census Bureau.</t>
  </si>
  <si>
    <t>2012/13</t>
  </si>
  <si>
    <t>2013/14</t>
  </si>
  <si>
    <t xml:space="preserve">   Australia</t>
  </si>
  <si>
    <t>EUROPE &amp; FORMER SOVIET UNION</t>
  </si>
  <si>
    <t>2014/15</t>
  </si>
  <si>
    <t>Table 7--U.S. rice imports  1/</t>
  </si>
  <si>
    <t>2015/16</t>
  </si>
  <si>
    <t>through</t>
  </si>
  <si>
    <t>Aug. 2015</t>
  </si>
  <si>
    <t>Aug. 2014</t>
  </si>
  <si>
    <t>Last updated October 9, 2015.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</si>
</sst>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 applyProtection="1" quotePrefix="1">
      <alignment horizontal="right"/>
      <protection/>
    </xf>
    <xf numFmtId="166" fontId="2" fillId="0" borderId="10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 quotePrefix="1">
      <alignment horizontal="center"/>
      <protection/>
    </xf>
    <xf numFmtId="166" fontId="2" fillId="0" borderId="0" xfId="0" applyNumberFormat="1" applyFont="1" applyAlignment="1" applyProtection="1">
      <alignment horizontal="center"/>
      <protection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166" fontId="2" fillId="0" borderId="0" xfId="0" applyNumberFormat="1" applyFont="1" applyBorder="1" applyAlignment="1" applyProtection="1" quotePrefix="1">
      <alignment horizontal="center"/>
      <protection/>
    </xf>
    <xf numFmtId="167" fontId="2" fillId="0" borderId="0" xfId="0" applyNumberFormat="1" applyFont="1" applyAlignment="1" applyProtection="1">
      <alignment horizontal="center"/>
      <protection/>
    </xf>
    <xf numFmtId="167" fontId="2" fillId="0" borderId="10" xfId="0" applyNumberFormat="1" applyFont="1" applyBorder="1" applyAlignment="1" applyProtection="1">
      <alignment horizontal="center"/>
      <protection/>
    </xf>
    <xf numFmtId="166" fontId="2" fillId="0" borderId="0" xfId="0" applyNumberFormat="1" applyFont="1" applyBorder="1" applyAlignment="1" applyProtection="1" quotePrefix="1">
      <alignment horizontal="left"/>
      <protection/>
    </xf>
    <xf numFmtId="166" fontId="2" fillId="0" borderId="10" xfId="0" applyNumberFormat="1" applyFont="1" applyBorder="1" applyAlignment="1" applyProtection="1">
      <alignment horizontal="center"/>
      <protection/>
    </xf>
    <xf numFmtId="166" fontId="2" fillId="0" borderId="10" xfId="0" applyNumberFormat="1" applyFont="1" applyBorder="1" applyAlignment="1" applyProtection="1" quotePrefix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116"/>
  <sheetViews>
    <sheetView showGridLines="0" tabSelected="1" zoomScale="110" zoomScaleNormal="110" zoomScalePageLayoutView="0" workbookViewId="0" topLeftCell="C1">
      <pane ySplit="5" topLeftCell="A18" activePane="bottomLeft" state="frozen"/>
      <selection pane="topLeft" activeCell="A1" sqref="A1"/>
      <selection pane="bottomLeft" activeCell="D22" sqref="D22"/>
    </sheetView>
  </sheetViews>
  <sheetFormatPr defaultColWidth="9.00390625" defaultRowHeight="12.75"/>
  <cols>
    <col min="1" max="1" width="34.625" style="2" customWidth="1"/>
    <col min="2" max="2" width="22.00390625" style="41" customWidth="1"/>
    <col min="3" max="3" width="14.00390625" style="41" customWidth="1"/>
    <col min="4" max="4" width="14.25390625" style="41" customWidth="1"/>
    <col min="5" max="5" width="12.625" style="2" customWidth="1"/>
    <col min="6" max="6" width="13.00390625" style="48" customWidth="1"/>
    <col min="7" max="7" width="12.25390625" style="2" customWidth="1"/>
    <col min="8" max="8" width="11.375" style="25" customWidth="1"/>
    <col min="9" max="9" width="10.75390625" style="25" customWidth="1"/>
    <col min="10" max="10" width="1.625" style="2" customWidth="1"/>
    <col min="11" max="11" width="8.625" style="2" customWidth="1"/>
    <col min="12" max="13" width="10.75390625" style="35" customWidth="1"/>
    <col min="14" max="26" width="9.625" style="2" customWidth="1"/>
    <col min="27" max="27" width="12.625" style="2" customWidth="1"/>
    <col min="28" max="16384" width="8.625" style="2" customWidth="1"/>
  </cols>
  <sheetData>
    <row r="1" spans="1:26" s="6" customFormat="1" ht="13.5" customHeight="1">
      <c r="A1" s="8" t="s">
        <v>39</v>
      </c>
      <c r="B1" s="54"/>
      <c r="C1" s="54"/>
      <c r="D1" s="54"/>
      <c r="E1" s="8"/>
      <c r="F1" s="47"/>
      <c r="H1" s="21"/>
      <c r="I1" s="21"/>
      <c r="L1" s="21"/>
      <c r="M1" s="21"/>
      <c r="Z1" s="5"/>
    </row>
    <row r="2" spans="1:26" ht="13.5" customHeight="1">
      <c r="A2" s="18"/>
      <c r="B2" s="65"/>
      <c r="C2" s="65"/>
      <c r="D2" s="62"/>
      <c r="E2" s="18"/>
      <c r="F2" s="45"/>
      <c r="G2" s="19"/>
      <c r="H2" s="24"/>
      <c r="I2" s="24"/>
      <c r="L2" s="24"/>
      <c r="M2" s="24"/>
      <c r="Z2" s="1"/>
    </row>
    <row r="3" spans="1:26" ht="11.25">
      <c r="A3" s="3" t="s">
        <v>0</v>
      </c>
      <c r="B3" s="55" t="s">
        <v>40</v>
      </c>
      <c r="C3" s="55" t="s">
        <v>38</v>
      </c>
      <c r="D3" s="55" t="s">
        <v>38</v>
      </c>
      <c r="E3" s="53" t="s">
        <v>35</v>
      </c>
      <c r="F3" s="45" t="s">
        <v>34</v>
      </c>
      <c r="G3" s="40" t="s">
        <v>31</v>
      </c>
      <c r="H3" s="22" t="s">
        <v>29</v>
      </c>
      <c r="I3" s="22" t="s">
        <v>8</v>
      </c>
      <c r="L3" s="22"/>
      <c r="M3" s="22"/>
      <c r="N3" s="1"/>
      <c r="Z3" s="3"/>
    </row>
    <row r="4" spans="1:26" ht="11.25">
      <c r="A4" s="3" t="s">
        <v>1</v>
      </c>
      <c r="B4" s="56" t="s">
        <v>41</v>
      </c>
      <c r="C4" s="56" t="s">
        <v>41</v>
      </c>
      <c r="D4" s="63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L4" s="36"/>
      <c r="M4" s="36"/>
      <c r="N4" s="1"/>
      <c r="Z4" s="3"/>
    </row>
    <row r="5" spans="1:29" s="6" customFormat="1" ht="11.25">
      <c r="A5" s="7" t="s">
        <v>2</v>
      </c>
      <c r="B5" s="66" t="s">
        <v>42</v>
      </c>
      <c r="C5" s="67" t="s">
        <v>43</v>
      </c>
      <c r="D5" s="64" t="s">
        <v>3</v>
      </c>
      <c r="E5" s="15" t="s">
        <v>3</v>
      </c>
      <c r="F5" s="15" t="s">
        <v>3</v>
      </c>
      <c r="G5" s="15" t="s">
        <v>3</v>
      </c>
      <c r="H5" s="15" t="s">
        <v>3</v>
      </c>
      <c r="I5" s="15" t="s">
        <v>3</v>
      </c>
      <c r="L5" s="15"/>
      <c r="M5" s="15"/>
      <c r="N5" s="5"/>
      <c r="Z5" s="7"/>
      <c r="AB5" s="7"/>
      <c r="AC5" s="7"/>
    </row>
    <row r="6" spans="1:29" ht="7.5" customHeight="1">
      <c r="A6" s="3"/>
      <c r="B6" s="46"/>
      <c r="C6" s="46"/>
      <c r="D6" s="56"/>
      <c r="E6" s="3"/>
      <c r="F6" s="46"/>
      <c r="G6" s="1"/>
      <c r="H6" s="23"/>
      <c r="I6" s="23"/>
      <c r="L6" s="37"/>
      <c r="M6" s="37"/>
      <c r="N6" s="1"/>
      <c r="Z6" s="3"/>
      <c r="AB6" s="3"/>
      <c r="AC6" s="3"/>
    </row>
    <row r="7" spans="1:26" ht="12.75" customHeight="1">
      <c r="A7" s="1" t="s">
        <v>4</v>
      </c>
      <c r="B7" s="46"/>
      <c r="C7" s="46"/>
      <c r="D7" s="52"/>
      <c r="E7" s="52"/>
      <c r="F7" s="43"/>
      <c r="H7" s="43"/>
      <c r="I7" s="43"/>
      <c r="L7" s="19"/>
      <c r="M7" s="19"/>
      <c r="N7" s="1"/>
      <c r="Z7" s="1"/>
    </row>
    <row r="8" spans="2:29" ht="6.75" customHeight="1">
      <c r="B8" s="48"/>
      <c r="C8" s="48"/>
      <c r="E8" s="48"/>
      <c r="N8" s="1"/>
      <c r="Z8" s="1"/>
      <c r="AB8" s="4"/>
      <c r="AC8" s="4"/>
    </row>
    <row r="9" spans="1:29" ht="11.25">
      <c r="A9" s="16" t="s">
        <v>21</v>
      </c>
      <c r="B9" s="46">
        <f>0.656+33.898+20.198</f>
        <v>54.752</v>
      </c>
      <c r="C9" s="46">
        <f>0.341+36.193+16.071</f>
        <v>52.605000000000004</v>
      </c>
      <c r="D9" s="46">
        <v>703.557</v>
      </c>
      <c r="E9" s="46">
        <v>647.151</v>
      </c>
      <c r="F9" s="48">
        <v>624.83</v>
      </c>
      <c r="G9" s="41">
        <v>541.502</v>
      </c>
      <c r="H9" s="13">
        <v>529.833</v>
      </c>
      <c r="I9" s="13">
        <v>563.944</v>
      </c>
      <c r="J9" s="13"/>
      <c r="L9" s="20"/>
      <c r="M9" s="20"/>
      <c r="N9" s="1"/>
      <c r="Z9" s="1"/>
      <c r="AB9" s="4"/>
      <c r="AC9" s="4"/>
    </row>
    <row r="10" spans="1:29" ht="11.25">
      <c r="A10" s="1" t="s">
        <v>17</v>
      </c>
      <c r="B10" s="46">
        <v>0.387</v>
      </c>
      <c r="C10" s="46">
        <v>0.278</v>
      </c>
      <c r="D10" s="46">
        <v>4.778</v>
      </c>
      <c r="E10" s="46">
        <v>3.221</v>
      </c>
      <c r="F10" s="48">
        <v>2.702</v>
      </c>
      <c r="G10" s="41">
        <v>3.584</v>
      </c>
      <c r="H10" s="13">
        <v>3.1</v>
      </c>
      <c r="I10" s="13">
        <v>3.786815</v>
      </c>
      <c r="L10" s="20"/>
      <c r="M10" s="20"/>
      <c r="N10" s="1"/>
      <c r="Z10" s="1"/>
      <c r="AB10" s="4"/>
      <c r="AC10" s="4"/>
    </row>
    <row r="11" spans="1:29" ht="11.25">
      <c r="A11" s="1" t="s">
        <v>18</v>
      </c>
      <c r="B11" s="46">
        <v>17.396</v>
      </c>
      <c r="C11" s="46">
        <v>14.018</v>
      </c>
      <c r="D11" s="46">
        <v>128.792</v>
      </c>
      <c r="E11" s="46">
        <v>138.88</v>
      </c>
      <c r="F11" s="46">
        <v>129.275</v>
      </c>
      <c r="G11" s="41">
        <v>110.541</v>
      </c>
      <c r="H11" s="13">
        <v>96.454</v>
      </c>
      <c r="I11" s="13">
        <v>94.81</v>
      </c>
      <c r="L11" s="20"/>
      <c r="M11" s="20"/>
      <c r="N11" s="1"/>
      <c r="Z11" s="1"/>
      <c r="AB11" s="4"/>
      <c r="AC11" s="4"/>
    </row>
    <row r="12" spans="1:29" ht="11.25">
      <c r="A12" s="1" t="s">
        <v>19</v>
      </c>
      <c r="B12" s="46">
        <v>2.709</v>
      </c>
      <c r="C12" s="46">
        <v>1.919</v>
      </c>
      <c r="D12" s="46">
        <v>25.193</v>
      </c>
      <c r="E12" s="46">
        <v>26.646</v>
      </c>
      <c r="F12" s="46">
        <v>17.673</v>
      </c>
      <c r="G12" s="41">
        <v>15.224</v>
      </c>
      <c r="H12" s="13">
        <v>17.297</v>
      </c>
      <c r="I12" s="13">
        <v>19.387</v>
      </c>
      <c r="L12" s="20"/>
      <c r="M12" s="20"/>
      <c r="N12" s="1"/>
      <c r="Z12" s="1"/>
      <c r="AB12" s="4"/>
      <c r="AC12" s="4"/>
    </row>
    <row r="13" spans="1:29" ht="11.25">
      <c r="A13" s="1" t="s">
        <v>20</v>
      </c>
      <c r="B13" s="46">
        <v>31.636</v>
      </c>
      <c r="C13" s="46">
        <v>32.249</v>
      </c>
      <c r="D13" s="46">
        <v>472.419</v>
      </c>
      <c r="E13" s="46">
        <v>428.589</v>
      </c>
      <c r="F13" s="46">
        <v>393.837</v>
      </c>
      <c r="G13" s="41">
        <v>387.642</v>
      </c>
      <c r="H13" s="13">
        <v>393.464</v>
      </c>
      <c r="I13" s="13">
        <v>400.977</v>
      </c>
      <c r="L13" s="20"/>
      <c r="M13" s="20"/>
      <c r="N13" s="1"/>
      <c r="Z13" s="1"/>
      <c r="AB13" s="4"/>
      <c r="AC13" s="4"/>
    </row>
    <row r="14" spans="1:29" ht="11.25">
      <c r="A14" s="1" t="s">
        <v>22</v>
      </c>
      <c r="B14" s="46">
        <v>2.045</v>
      </c>
      <c r="C14" s="46">
        <v>3.831</v>
      </c>
      <c r="D14" s="46">
        <v>67.452</v>
      </c>
      <c r="E14" s="46">
        <v>45.352</v>
      </c>
      <c r="F14" s="46">
        <v>77.793</v>
      </c>
      <c r="G14" s="41">
        <v>21.664</v>
      </c>
      <c r="H14" s="13">
        <v>15.901</v>
      </c>
      <c r="I14" s="13">
        <v>41.554</v>
      </c>
      <c r="L14" s="20"/>
      <c r="M14" s="20"/>
      <c r="N14" s="1"/>
      <c r="Z14" s="1"/>
      <c r="AB14" s="4"/>
      <c r="AC14" s="4"/>
    </row>
    <row r="15" spans="1:26" ht="11.25">
      <c r="A15" s="1" t="s">
        <v>23</v>
      </c>
      <c r="B15" s="46">
        <f>B9-B10-B11-B12-B13-B14</f>
        <v>0.5789999999999988</v>
      </c>
      <c r="C15" s="46">
        <f>C9-C10-C11-C12-C13-C14</f>
        <v>0.3100000000000054</v>
      </c>
      <c r="D15" s="46">
        <f>D9-D10-D11-D12-D13-D14</f>
        <v>4.923000000000002</v>
      </c>
      <c r="E15" s="46">
        <f>E9-E10-E11-E12-E13-E14</f>
        <v>4.462999999999944</v>
      </c>
      <c r="F15" s="46">
        <f>F9-F10-F11-F12-F13-F14</f>
        <v>3.550000000000068</v>
      </c>
      <c r="G15" s="44">
        <f>G9-SUM(G10:G14)</f>
        <v>2.84699999999998</v>
      </c>
      <c r="H15" s="44">
        <f>H9-SUM(H10:H14)</f>
        <v>3.616999999999962</v>
      </c>
      <c r="I15" s="13">
        <v>3.429461</v>
      </c>
      <c r="L15" s="20"/>
      <c r="M15" s="20"/>
      <c r="N15" s="1"/>
      <c r="Z15" s="1"/>
    </row>
    <row r="16" spans="2:29" ht="6.75" customHeight="1">
      <c r="B16" s="48"/>
      <c r="C16" s="48"/>
      <c r="D16" s="48"/>
      <c r="E16" s="48"/>
      <c r="G16" s="41"/>
      <c r="H16" s="13"/>
      <c r="I16" s="13"/>
      <c r="L16" s="20"/>
      <c r="M16" s="20"/>
      <c r="N16" s="1"/>
      <c r="Z16" s="1"/>
      <c r="AB16" s="4"/>
      <c r="AC16" s="4"/>
    </row>
    <row r="17" spans="1:29" ht="11.25">
      <c r="A17" s="16" t="s">
        <v>37</v>
      </c>
      <c r="B17" s="46">
        <f>1.378+0.1</f>
        <v>1.478</v>
      </c>
      <c r="C17" s="46">
        <f>0.888</f>
        <v>0.888</v>
      </c>
      <c r="D17" s="46">
        <v>14.617</v>
      </c>
      <c r="E17" s="46">
        <v>12.029</v>
      </c>
      <c r="F17" s="50">
        <v>12.034</v>
      </c>
      <c r="G17" s="51">
        <v>14.256</v>
      </c>
      <c r="H17" s="51">
        <v>12.51</v>
      </c>
      <c r="I17" s="51">
        <v>9.411</v>
      </c>
      <c r="J17" s="51"/>
      <c r="L17" s="20"/>
      <c r="M17" s="20"/>
      <c r="N17" s="1"/>
      <c r="Z17" s="1"/>
      <c r="AB17" s="4"/>
      <c r="AC17" s="4"/>
    </row>
    <row r="18" spans="1:29" ht="11.25">
      <c r="A18" s="1" t="s">
        <v>13</v>
      </c>
      <c r="B18" s="46">
        <v>0.694</v>
      </c>
      <c r="C18" s="46">
        <v>0.692</v>
      </c>
      <c r="D18" s="46">
        <v>9.104</v>
      </c>
      <c r="E18" s="46">
        <v>8.246</v>
      </c>
      <c r="F18" s="50">
        <v>7.515</v>
      </c>
      <c r="G18" s="51">
        <v>5.215</v>
      </c>
      <c r="H18" s="51">
        <v>7.53</v>
      </c>
      <c r="I18" s="51">
        <v>6.22</v>
      </c>
      <c r="J18" s="51"/>
      <c r="L18" s="20"/>
      <c r="M18" s="20"/>
      <c r="N18" s="1"/>
      <c r="Z18" s="1"/>
      <c r="AB18" s="4"/>
      <c r="AC18" s="4"/>
    </row>
    <row r="19" spans="1:26" ht="11.25">
      <c r="A19" s="1" t="s">
        <v>14</v>
      </c>
      <c r="B19" s="46">
        <v>0.248</v>
      </c>
      <c r="C19" s="46">
        <v>0.099</v>
      </c>
      <c r="D19" s="46">
        <v>1.782</v>
      </c>
      <c r="E19" s="46">
        <v>1.232</v>
      </c>
      <c r="F19" s="50">
        <v>2.268</v>
      </c>
      <c r="G19" s="51">
        <v>4.669</v>
      </c>
      <c r="H19" s="51">
        <v>3.753</v>
      </c>
      <c r="I19" s="51">
        <v>1.55218</v>
      </c>
      <c r="J19" s="51"/>
      <c r="L19" s="20"/>
      <c r="M19" s="20"/>
      <c r="N19" s="1"/>
      <c r="Z19" s="1"/>
    </row>
    <row r="20" spans="1:26" ht="11.25">
      <c r="A20" s="1" t="s">
        <v>15</v>
      </c>
      <c r="B20" s="46">
        <v>0.001</v>
      </c>
      <c r="C20" s="46">
        <v>0</v>
      </c>
      <c r="D20" s="46">
        <v>0.02</v>
      </c>
      <c r="E20" s="46">
        <v>0.031</v>
      </c>
      <c r="F20" s="50">
        <v>0.04</v>
      </c>
      <c r="G20" s="51">
        <v>0.024</v>
      </c>
      <c r="H20" s="51">
        <v>0.034</v>
      </c>
      <c r="I20" s="51">
        <v>0.032442</v>
      </c>
      <c r="J20" s="51"/>
      <c r="L20" s="20"/>
      <c r="M20" s="20"/>
      <c r="N20" s="1"/>
      <c r="Z20" s="1"/>
    </row>
    <row r="21" spans="1:26" ht="11.25">
      <c r="A21" s="1" t="s">
        <v>16</v>
      </c>
      <c r="B21" s="46">
        <v>0.222</v>
      </c>
      <c r="C21" s="46">
        <v>0.056</v>
      </c>
      <c r="D21" s="46">
        <v>2.27</v>
      </c>
      <c r="E21" s="46">
        <v>0.497</v>
      </c>
      <c r="F21" s="50">
        <v>0.13</v>
      </c>
      <c r="G21" s="51">
        <v>0.039</v>
      </c>
      <c r="H21" s="51">
        <v>0.009</v>
      </c>
      <c r="I21" s="51">
        <v>0.126</v>
      </c>
      <c r="J21" s="51"/>
      <c r="L21" s="20"/>
      <c r="M21" s="20"/>
      <c r="N21" s="1"/>
      <c r="Z21" s="1"/>
    </row>
    <row r="22" spans="1:26" ht="11.25">
      <c r="A22" s="1" t="s">
        <v>12</v>
      </c>
      <c r="B22" s="50">
        <f aca="true" t="shared" si="0" ref="B22:I22">B17-B18-B19-B20-B21</f>
        <v>0.31300000000000006</v>
      </c>
      <c r="C22" s="50">
        <f t="shared" si="0"/>
        <v>0.04100000000000006</v>
      </c>
      <c r="D22" s="50">
        <f t="shared" si="0"/>
        <v>1.4410000000000016</v>
      </c>
      <c r="E22" s="50">
        <f t="shared" si="0"/>
        <v>2.0229999999999992</v>
      </c>
      <c r="F22" s="50">
        <f t="shared" si="0"/>
        <v>2.0810000000000013</v>
      </c>
      <c r="G22" s="50">
        <f t="shared" si="0"/>
        <v>4.309000000000001</v>
      </c>
      <c r="H22" s="50">
        <f t="shared" si="0"/>
        <v>1.1839999999999995</v>
      </c>
      <c r="I22" s="50">
        <f t="shared" si="0"/>
        <v>1.480378</v>
      </c>
      <c r="J22" s="51"/>
      <c r="L22" s="20"/>
      <c r="M22" s="20"/>
      <c r="N22" s="1"/>
      <c r="Z22" s="1"/>
    </row>
    <row r="23" spans="2:29" ht="6.75" customHeight="1">
      <c r="B23" s="48"/>
      <c r="C23" s="48"/>
      <c r="D23" s="48"/>
      <c r="E23" s="48"/>
      <c r="G23" s="41"/>
      <c r="H23" s="13"/>
      <c r="I23" s="13"/>
      <c r="L23" s="20"/>
      <c r="M23" s="20"/>
      <c r="N23" s="1"/>
      <c r="Z23" s="1"/>
      <c r="AB23" s="4"/>
      <c r="AC23" s="4"/>
    </row>
    <row r="24" spans="1:26" ht="11.25">
      <c r="A24" s="16" t="s">
        <v>5</v>
      </c>
      <c r="B24" s="46">
        <f>0.014+1.271+2.992</f>
        <v>4.277</v>
      </c>
      <c r="C24" s="46">
        <f>0.005+1.307+2.275</f>
        <v>3.5869999999999997</v>
      </c>
      <c r="D24" s="46">
        <v>47.246</v>
      </c>
      <c r="E24" s="46">
        <v>41.048</v>
      </c>
      <c r="F24" s="46">
        <v>35.871</v>
      </c>
      <c r="G24" s="41">
        <v>64.526</v>
      </c>
      <c r="H24" s="13">
        <v>42.735</v>
      </c>
      <c r="I24" s="13">
        <v>30.357</v>
      </c>
      <c r="L24" s="20"/>
      <c r="M24" s="20"/>
      <c r="N24" s="1"/>
      <c r="Z24" s="1"/>
    </row>
    <row r="25" spans="1:29" ht="11.25">
      <c r="A25" s="1" t="s">
        <v>9</v>
      </c>
      <c r="B25" s="46">
        <v>0.324</v>
      </c>
      <c r="C25" s="46">
        <v>0.786</v>
      </c>
      <c r="D25" s="46">
        <v>5.419</v>
      </c>
      <c r="E25" s="46">
        <v>3.98</v>
      </c>
      <c r="F25" s="46">
        <v>5.453</v>
      </c>
      <c r="G25" s="41">
        <v>3.366</v>
      </c>
      <c r="H25" s="13">
        <v>2.677</v>
      </c>
      <c r="I25" s="13">
        <v>2.466583</v>
      </c>
      <c r="L25" s="20"/>
      <c r="M25" s="20"/>
      <c r="N25" s="1"/>
      <c r="Z25" s="1"/>
      <c r="AB25" s="4"/>
      <c r="AC25" s="4"/>
    </row>
    <row r="26" spans="1:29" ht="11.25">
      <c r="A26" s="1" t="s">
        <v>10</v>
      </c>
      <c r="B26" s="46">
        <v>1.023</v>
      </c>
      <c r="C26" s="46">
        <v>0.829</v>
      </c>
      <c r="D26" s="46">
        <v>16.509</v>
      </c>
      <c r="E26" s="46">
        <v>14.421</v>
      </c>
      <c r="F26" s="46">
        <v>4.979</v>
      </c>
      <c r="G26" s="41">
        <v>30.499</v>
      </c>
      <c r="H26" s="13">
        <v>6.331</v>
      </c>
      <c r="I26" s="13">
        <v>3.51007</v>
      </c>
      <c r="L26" s="20"/>
      <c r="M26" s="20"/>
      <c r="N26" s="1"/>
      <c r="Z26" s="1"/>
      <c r="AB26" s="4"/>
      <c r="AC26" s="4"/>
    </row>
    <row r="27" spans="1:29" ht="11.25">
      <c r="A27" s="1" t="s">
        <v>24</v>
      </c>
      <c r="B27" s="46">
        <v>1.127</v>
      </c>
      <c r="C27" s="46">
        <v>1.218</v>
      </c>
      <c r="D27" s="46">
        <v>11.483</v>
      </c>
      <c r="E27" s="46">
        <v>13.843</v>
      </c>
      <c r="F27" s="46">
        <v>12.051</v>
      </c>
      <c r="G27" s="41">
        <v>16.323</v>
      </c>
      <c r="H27" s="13">
        <v>17.067</v>
      </c>
      <c r="I27" s="13">
        <v>15.358</v>
      </c>
      <c r="L27" s="20"/>
      <c r="M27" s="20"/>
      <c r="N27" s="1"/>
      <c r="Z27" s="1"/>
      <c r="AB27" s="4"/>
      <c r="AC27" s="4"/>
    </row>
    <row r="28" spans="1:29" ht="11.25">
      <c r="A28" s="1" t="s">
        <v>11</v>
      </c>
      <c r="B28" s="46">
        <v>0.144</v>
      </c>
      <c r="C28" s="46">
        <v>0.089</v>
      </c>
      <c r="D28" s="46">
        <v>1.163</v>
      </c>
      <c r="E28" s="46">
        <v>1.203</v>
      </c>
      <c r="F28" s="46">
        <v>0.996</v>
      </c>
      <c r="G28" s="41">
        <v>1.085</v>
      </c>
      <c r="H28" s="13">
        <v>1.264</v>
      </c>
      <c r="I28" s="13">
        <v>6.120591</v>
      </c>
      <c r="L28" s="20"/>
      <c r="M28" s="20"/>
      <c r="N28" s="1"/>
      <c r="Z28" s="1"/>
      <c r="AB28" s="4"/>
      <c r="AC28" s="4"/>
    </row>
    <row r="29" spans="1:29" ht="11.25">
      <c r="A29" s="1" t="s">
        <v>25</v>
      </c>
      <c r="B29" s="46">
        <v>0.887</v>
      </c>
      <c r="C29" s="46">
        <v>0.451</v>
      </c>
      <c r="D29" s="46">
        <v>6.351</v>
      </c>
      <c r="E29" s="46">
        <v>5.292</v>
      </c>
      <c r="F29" s="46">
        <v>12.322</v>
      </c>
      <c r="G29" s="41">
        <v>13.211</v>
      </c>
      <c r="H29" s="13">
        <v>15.35</v>
      </c>
      <c r="I29" s="13">
        <v>2.871551</v>
      </c>
      <c r="L29" s="20"/>
      <c r="M29" s="20"/>
      <c r="N29" s="1"/>
      <c r="Z29" s="1"/>
      <c r="AB29" s="4"/>
      <c r="AC29" s="4"/>
    </row>
    <row r="30" spans="1:29" ht="11.25">
      <c r="A30" s="2" t="s">
        <v>12</v>
      </c>
      <c r="B30" s="46">
        <f>B24-B25-B26-B27-B28-B29</f>
        <v>0.7720000000000007</v>
      </c>
      <c r="C30" s="46">
        <f>C24-C25-C26-C27-C28-C29</f>
        <v>0.2139999999999998</v>
      </c>
      <c r="D30" s="46">
        <f>D24-D25-D26-D27-D28-D29</f>
        <v>6.321000000000004</v>
      </c>
      <c r="E30" s="46">
        <f>E24-E25-E26-E27-E28-E29</f>
        <v>2.3090000000000055</v>
      </c>
      <c r="F30" s="46">
        <f>F24-F25-F26-F27-F28-F29</f>
        <v>0.07000000000000384</v>
      </c>
      <c r="G30" s="44">
        <f>G24-SUM(G25:G29)</f>
        <v>0.04199999999998738</v>
      </c>
      <c r="H30" s="13">
        <v>0.045744</v>
      </c>
      <c r="I30" s="13">
        <v>0.030665</v>
      </c>
      <c r="L30" s="20"/>
      <c r="M30" s="20"/>
      <c r="N30" s="1"/>
      <c r="Z30" s="1"/>
      <c r="AB30" s="4"/>
      <c r="AC30" s="4"/>
    </row>
    <row r="31" spans="1:29" ht="8.25" customHeight="1">
      <c r="A31" s="1"/>
      <c r="B31" s="46"/>
      <c r="C31" s="46"/>
      <c r="D31" s="46"/>
      <c r="E31" s="46"/>
      <c r="F31" s="46"/>
      <c r="G31" s="41"/>
      <c r="H31" s="13"/>
      <c r="I31" s="13"/>
      <c r="L31" s="20"/>
      <c r="M31" s="20"/>
      <c r="N31" s="1"/>
      <c r="Z31" s="1"/>
      <c r="AB31" s="4"/>
      <c r="AC31" s="4"/>
    </row>
    <row r="32" spans="1:29" ht="11.25">
      <c r="A32" s="16" t="s">
        <v>26</v>
      </c>
      <c r="B32" s="46">
        <f aca="true" t="shared" si="1" ref="B32:G32">B38-B9-B17-B24</f>
        <v>0.681</v>
      </c>
      <c r="C32" s="46">
        <f t="shared" si="1"/>
        <v>0.5409999999999986</v>
      </c>
      <c r="D32" s="46">
        <f t="shared" si="1"/>
        <v>24.695999999999962</v>
      </c>
      <c r="E32" s="46">
        <f t="shared" si="1"/>
        <v>40.311000000000035</v>
      </c>
      <c r="F32" s="46">
        <f t="shared" si="1"/>
        <v>1.9089999999999634</v>
      </c>
      <c r="G32" s="41">
        <f t="shared" si="1"/>
        <v>0.9570000000000363</v>
      </c>
      <c r="H32" s="13">
        <v>3.532636</v>
      </c>
      <c r="I32" s="13">
        <v>5.470538</v>
      </c>
      <c r="L32" s="20"/>
      <c r="M32" s="20"/>
      <c r="N32" s="1"/>
      <c r="Z32" s="1"/>
      <c r="AB32" s="4"/>
      <c r="AC32" s="4"/>
    </row>
    <row r="33" spans="1:29" ht="11.25">
      <c r="A33" s="1" t="s">
        <v>27</v>
      </c>
      <c r="B33" s="46">
        <v>0.025</v>
      </c>
      <c r="C33" s="46">
        <v>0</v>
      </c>
      <c r="D33" s="46">
        <v>0.007</v>
      </c>
      <c r="E33" s="46">
        <v>0</v>
      </c>
      <c r="F33" s="46">
        <v>0.639</v>
      </c>
      <c r="G33" s="41">
        <v>0.001</v>
      </c>
      <c r="H33" s="13">
        <v>0</v>
      </c>
      <c r="I33" s="13">
        <v>0.645</v>
      </c>
      <c r="L33" s="20"/>
      <c r="M33" s="20"/>
      <c r="N33" s="1"/>
      <c r="Z33" s="1"/>
      <c r="AB33" s="4"/>
      <c r="AC33" s="4"/>
    </row>
    <row r="34" spans="1:29" ht="11.25">
      <c r="A34" s="1" t="s">
        <v>28</v>
      </c>
      <c r="B34" s="46">
        <v>0.383</v>
      </c>
      <c r="C34" s="46">
        <v>0.078</v>
      </c>
      <c r="D34" s="46">
        <v>0.893</v>
      </c>
      <c r="E34" s="46">
        <v>1.039</v>
      </c>
      <c r="F34" s="46">
        <v>0.432</v>
      </c>
      <c r="G34" s="41">
        <v>0.522</v>
      </c>
      <c r="H34" s="13">
        <v>3.03</v>
      </c>
      <c r="I34" s="13">
        <v>4.441</v>
      </c>
      <c r="L34" s="20"/>
      <c r="M34" s="20"/>
      <c r="N34" s="1"/>
      <c r="Z34" s="1"/>
      <c r="AB34" s="4"/>
      <c r="AC34" s="4"/>
    </row>
    <row r="35" spans="1:29" ht="11.25">
      <c r="A35" s="1" t="s">
        <v>36</v>
      </c>
      <c r="B35" s="46">
        <v>0.349</v>
      </c>
      <c r="C35" s="46">
        <v>0.422</v>
      </c>
      <c r="D35" s="46">
        <v>23.089</v>
      </c>
      <c r="E35" s="46">
        <v>37.393</v>
      </c>
      <c r="F35" s="46">
        <v>0.417</v>
      </c>
      <c r="G35" s="41">
        <v>0.016</v>
      </c>
      <c r="H35" s="13">
        <v>0</v>
      </c>
      <c r="I35" s="13">
        <v>0</v>
      </c>
      <c r="L35" s="20"/>
      <c r="M35" s="20"/>
      <c r="N35" s="1"/>
      <c r="Z35" s="1"/>
      <c r="AB35" s="4"/>
      <c r="AC35" s="4"/>
    </row>
    <row r="36" spans="1:29" ht="11.25">
      <c r="A36" s="1" t="s">
        <v>12</v>
      </c>
      <c r="B36" s="46">
        <v>0</v>
      </c>
      <c r="C36" s="46">
        <f aca="true" t="shared" si="2" ref="B36:I36">C32-C33-C34-C35</f>
        <v>0.04099999999999859</v>
      </c>
      <c r="D36" s="46">
        <f t="shared" si="2"/>
        <v>0.7069999999999617</v>
      </c>
      <c r="E36" s="46">
        <f t="shared" si="2"/>
        <v>1.8790000000000333</v>
      </c>
      <c r="F36" s="46">
        <f t="shared" si="2"/>
        <v>0.42099999999996346</v>
      </c>
      <c r="G36" s="46">
        <f t="shared" si="2"/>
        <v>0.41800000000003623</v>
      </c>
      <c r="H36" s="46">
        <f t="shared" si="2"/>
        <v>0.5026360000000003</v>
      </c>
      <c r="I36" s="46">
        <f t="shared" si="2"/>
        <v>0.38453800000000005</v>
      </c>
      <c r="L36" s="20"/>
      <c r="M36" s="20"/>
      <c r="N36" s="1"/>
      <c r="Z36" s="1"/>
      <c r="AB36" s="4"/>
      <c r="AC36" s="4"/>
    </row>
    <row r="37" spans="1:29" ht="6" customHeight="1">
      <c r="A37" s="1"/>
      <c r="B37" s="46"/>
      <c r="C37" s="46"/>
      <c r="D37" s="46"/>
      <c r="E37" s="46"/>
      <c r="F37" s="46"/>
      <c r="G37" s="41"/>
      <c r="H37" s="13"/>
      <c r="I37" s="13"/>
      <c r="K37" s="9"/>
      <c r="L37" s="20"/>
      <c r="M37" s="20"/>
      <c r="Z37" s="1"/>
      <c r="AB37" s="4"/>
      <c r="AC37" s="4"/>
    </row>
    <row r="38" spans="1:29" s="6" customFormat="1" ht="11.25">
      <c r="A38" s="17" t="s">
        <v>6</v>
      </c>
      <c r="B38" s="49">
        <v>61.188</v>
      </c>
      <c r="C38" s="49">
        <v>57.621</v>
      </c>
      <c r="D38" s="49">
        <v>790.116</v>
      </c>
      <c r="E38" s="49">
        <v>740.539</v>
      </c>
      <c r="F38" s="49">
        <v>674.644</v>
      </c>
      <c r="G38" s="42">
        <v>621.241</v>
      </c>
      <c r="H38" s="12">
        <v>588.611</v>
      </c>
      <c r="I38" s="12">
        <v>609.182</v>
      </c>
      <c r="K38" s="28"/>
      <c r="L38" s="12"/>
      <c r="M38" s="12"/>
      <c r="Z38" s="29"/>
      <c r="AB38" s="29"/>
      <c r="AC38" s="29"/>
    </row>
    <row r="39" spans="1:32" ht="12.75" customHeight="1">
      <c r="A39" s="30" t="s">
        <v>33</v>
      </c>
      <c r="B39" s="57"/>
      <c r="C39" s="57"/>
      <c r="D39" s="57"/>
      <c r="E39" s="30"/>
      <c r="Z39" s="10"/>
      <c r="AB39" s="10"/>
      <c r="AC39" s="10"/>
      <c r="AD39" s="10"/>
      <c r="AE39" s="10"/>
      <c r="AF39" s="10"/>
    </row>
    <row r="40" spans="1:26" ht="10.5" customHeight="1">
      <c r="A40" s="31" t="s">
        <v>30</v>
      </c>
      <c r="B40" s="58"/>
      <c r="C40" s="58"/>
      <c r="D40" s="58"/>
      <c r="E40" s="31"/>
      <c r="Z40" s="1"/>
    </row>
    <row r="41" spans="1:26" ht="10.5" customHeight="1">
      <c r="A41" s="32" t="s">
        <v>32</v>
      </c>
      <c r="B41" s="59"/>
      <c r="C41" s="59"/>
      <c r="D41" s="59"/>
      <c r="E41" s="32"/>
      <c r="Z41" s="1"/>
    </row>
    <row r="42" spans="1:26" ht="10.5" customHeight="1">
      <c r="A42" s="34" t="s">
        <v>44</v>
      </c>
      <c r="B42" s="60"/>
      <c r="C42" s="60"/>
      <c r="D42" s="60"/>
      <c r="E42" s="34"/>
      <c r="Z42" s="1"/>
    </row>
    <row r="43" spans="11:26" ht="11.25" customHeight="1">
      <c r="K43" s="11"/>
      <c r="Q43" s="9"/>
      <c r="Z43" s="1"/>
    </row>
    <row r="44" ht="10.5" customHeight="1">
      <c r="Z44" s="1"/>
    </row>
    <row r="45" spans="1:26" ht="10.5" customHeight="1">
      <c r="A45" s="33"/>
      <c r="B45" s="61"/>
      <c r="C45" s="61"/>
      <c r="D45" s="61"/>
      <c r="E45" s="33"/>
      <c r="Z45" s="1"/>
    </row>
    <row r="47" ht="11.25">
      <c r="Z47" s="1"/>
    </row>
    <row r="54" ht="11.25">
      <c r="J54" s="11"/>
    </row>
    <row r="55" ht="11.25">
      <c r="J55" s="11"/>
    </row>
    <row r="56" ht="11.25">
      <c r="J56" s="11"/>
    </row>
    <row r="57" spans="10:25" ht="11.25">
      <c r="J57" s="11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0:25" ht="11.25">
      <c r="J58" s="11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ht="11.25">
      <c r="J59" s="11"/>
    </row>
    <row r="61" spans="10:11" ht="11.25">
      <c r="J61" s="4"/>
      <c r="K61" s="4"/>
    </row>
    <row r="62" spans="1:13" ht="11.25">
      <c r="A62" s="4"/>
      <c r="B62" s="11"/>
      <c r="C62" s="11"/>
      <c r="D62" s="11"/>
      <c r="E62" s="4"/>
      <c r="F62" s="46"/>
      <c r="G62" s="4"/>
      <c r="H62" s="26"/>
      <c r="I62" s="26"/>
      <c r="J62" s="11"/>
      <c r="L62" s="38"/>
      <c r="M62" s="38"/>
    </row>
    <row r="63" spans="1:13" ht="11.25">
      <c r="A63" s="4"/>
      <c r="B63" s="11"/>
      <c r="C63" s="11"/>
      <c r="D63" s="11"/>
      <c r="E63" s="4"/>
      <c r="F63" s="46"/>
      <c r="G63" s="4"/>
      <c r="H63" s="26"/>
      <c r="I63" s="26"/>
      <c r="L63" s="38"/>
      <c r="M63" s="38"/>
    </row>
    <row r="64" spans="1:13" ht="11.25">
      <c r="A64" s="4"/>
      <c r="B64" s="11"/>
      <c r="C64" s="11"/>
      <c r="D64" s="11"/>
      <c r="E64" s="4"/>
      <c r="F64" s="46"/>
      <c r="G64" s="9"/>
      <c r="H64" s="27"/>
      <c r="I64" s="27"/>
      <c r="L64" s="39"/>
      <c r="M64" s="39"/>
    </row>
    <row r="107" spans="10:17" ht="11.25">
      <c r="J107" s="11"/>
      <c r="K107" s="11"/>
      <c r="Q107" s="9"/>
    </row>
    <row r="111" ht="11.25">
      <c r="J111" s="11"/>
    </row>
    <row r="112" ht="11.25">
      <c r="J112" s="11"/>
    </row>
    <row r="113" spans="10:25" ht="11.25">
      <c r="J113" s="11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ht="11.25">
      <c r="J114" s="11"/>
    </row>
    <row r="116" ht="11.25">
      <c r="J116" s="11"/>
    </row>
  </sheetData>
  <sheetProtection/>
  <hyperlinks>
    <hyperlink ref="G30" r:id="rId1" display="=c9-@sum(c10:c14)"/>
    <hyperlink ref="G15" r:id="rId2" display="=c9-@sum(c10:c14)"/>
    <hyperlink ref="H15" r:id="rId3" display="=c9-@sum(c10:c14)"/>
  </hyperlinks>
  <printOptions/>
  <pageMargins left="1" right="1" top="1" bottom="1" header="0" footer="0"/>
  <pageSetup fitToHeight="1" fitToWidth="1" horizontalDpi="600" verticalDpi="600" orientation="portrait" scale="53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WIN31TONT40</cp:lastModifiedBy>
  <cp:lastPrinted>2015-10-14T15:34:34Z</cp:lastPrinted>
  <dcterms:created xsi:type="dcterms:W3CDTF">2001-11-27T20:33:34Z</dcterms:created>
  <dcterms:modified xsi:type="dcterms:W3CDTF">2015-10-14T15:34:50Z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