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<sst xmlns="http://schemas.openxmlformats.org/spreadsheetml/2006/main" count="26" uniqueCount="25">
  <si>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</si>
  <si>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</si>
  <si>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</si>
  <si>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</si>
  <si>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</si>
  <si>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</si>
  <si>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</si>
  <si>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</si>
  <si>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</si>
  <si>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</si>
  <si>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</si>
  <si>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</si>
  <si>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</si>
  <si>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</si>
  <si>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</si>
  <si>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</si>
  <si>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</si>
  <si>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</si>
  <si>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</si>
  <si>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</si>
  <si>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</si>
  <si>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</si>
  <si>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</si>
  <si>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November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</si>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</sst>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17" t="s">
        <v>1</v>
      </c>
      <c r="C2" s="17"/>
      <c r="D2" s="17"/>
      <c r="E2" s="17"/>
      <c r="F2" s="3"/>
      <c r="G2" s="17" t="s">
        <v>2</v>
      </c>
      <c r="H2" s="17"/>
      <c r="I2" s="17"/>
    </row>
    <row r="3" spans="1:10" ht="15.75">
      <c r="A3" s="2" t="s">
        <v>13</v>
      </c>
      <c r="B3" s="15" t="s">
        <v>3</v>
      </c>
      <c r="C3" s="4"/>
      <c r="D3" s="4"/>
      <c r="E3" s="4"/>
      <c r="F3" s="4"/>
      <c r="G3" s="4"/>
      <c r="H3" s="4"/>
      <c r="I3" s="4"/>
      <c r="J3" s="15" t="s">
        <v>4</v>
      </c>
    </row>
    <row r="4" spans="1:10" ht="15.75">
      <c r="A4" s="12" t="s">
        <v>14</v>
      </c>
      <c r="B4" s="14" t="s">
        <v>5</v>
      </c>
      <c r="C4" s="14" t="s">
        <v>6</v>
      </c>
      <c r="D4" s="14" t="s">
        <v>7</v>
      </c>
      <c r="E4" s="14" t="s">
        <v>8</v>
      </c>
      <c r="F4" s="5"/>
      <c r="G4" s="14" t="s">
        <v>9</v>
      </c>
      <c r="H4" s="14" t="s">
        <v>10</v>
      </c>
      <c r="I4" s="14" t="s">
        <v>8</v>
      </c>
      <c r="J4" s="14" t="s">
        <v>15</v>
      </c>
    </row>
    <row r="5" spans="1:10" ht="15.75">
      <c r="A5" s="2"/>
      <c r="B5" s="18" t="s">
        <v>11</v>
      </c>
      <c r="C5" s="18"/>
      <c r="D5" s="18"/>
      <c r="E5" s="18"/>
      <c r="F5" s="18"/>
      <c r="G5" s="18"/>
      <c r="H5" s="18"/>
      <c r="I5" s="18"/>
      <c r="J5" s="18"/>
    </row>
    <row r="6" spans="1:10" ht="15.75">
      <c r="A6" s="2" t="s">
        <v>20</v>
      </c>
      <c r="B6" s="13">
        <v>275</v>
      </c>
      <c r="C6" s="13">
        <v>40685</v>
      </c>
      <c r="D6" s="13">
        <v>382.648</v>
      </c>
      <c r="E6" s="13">
        <f>+B6+C6+D6</f>
        <v>41342.648</v>
      </c>
      <c r="F6" s="11"/>
      <c r="G6" s="13">
        <f>+I6-H6</f>
        <v>29546.913</v>
      </c>
      <c r="H6" s="13">
        <v>11545.735</v>
      </c>
      <c r="I6" s="13">
        <f>+E6-J6</f>
        <v>41092.648</v>
      </c>
      <c r="J6" s="13">
        <v>250</v>
      </c>
    </row>
    <row r="7" spans="1:10" ht="18.75">
      <c r="A7" s="2" t="s">
        <v>19</v>
      </c>
      <c r="B7" s="13">
        <f>+J6</f>
        <v>250</v>
      </c>
      <c r="C7" s="13">
        <v>45062</v>
      </c>
      <c r="D7" s="13">
        <v>332.95</v>
      </c>
      <c r="E7" s="13">
        <f>+B7+C7+D7</f>
        <v>45644.95</v>
      </c>
      <c r="F7" s="11"/>
      <c r="G7" s="13">
        <f>+I7-H7</f>
        <v>32234.903999999995</v>
      </c>
      <c r="H7" s="13">
        <v>13149.582</v>
      </c>
      <c r="I7" s="13">
        <f>+E7-J7</f>
        <v>45384.486</v>
      </c>
      <c r="J7" s="13">
        <f>240.755+19.709</f>
        <v>260.464</v>
      </c>
    </row>
    <row r="8" spans="1:10" ht="18.75">
      <c r="A8" s="2" t="s">
        <v>18</v>
      </c>
      <c r="B8" s="13">
        <f>+J7</f>
        <v>260.464</v>
      </c>
      <c r="C8" s="13">
        <v>44715</v>
      </c>
      <c r="D8" s="13">
        <v>325</v>
      </c>
      <c r="E8" s="13">
        <f>+B8+C8+D8</f>
        <v>45300.464</v>
      </c>
      <c r="F8" s="11"/>
      <c r="G8" s="13">
        <f>+I8-H8</f>
        <v>33300.464</v>
      </c>
      <c r="H8" s="13">
        <v>11700</v>
      </c>
      <c r="I8" s="13">
        <f>+E8-J8</f>
        <v>45000.464</v>
      </c>
      <c r="J8" s="13">
        <v>300</v>
      </c>
    </row>
    <row r="9" spans="1:10" ht="15.75">
      <c r="A9" s="2"/>
      <c r="B9" s="13"/>
      <c r="C9" s="13"/>
      <c r="D9" s="13"/>
      <c r="E9" s="13"/>
      <c r="F9" s="11"/>
      <c r="G9" s="13"/>
      <c r="H9" s="13"/>
      <c r="I9" s="13"/>
      <c r="J9" s="13"/>
    </row>
    <row r="10" spans="1:10" ht="15.75">
      <c r="A10" s="2" t="s">
        <v>21</v>
      </c>
      <c r="B10" s="13"/>
      <c r="C10" s="13"/>
      <c r="D10" s="13"/>
      <c r="E10" s="13"/>
      <c r="F10" s="11"/>
      <c r="G10" s="13"/>
      <c r="H10" s="13"/>
      <c r="I10" s="13"/>
      <c r="J10" s="13"/>
    </row>
    <row r="11" spans="1:12" ht="15.75">
      <c r="A11" s="3" t="s">
        <v>22</v>
      </c>
      <c r="B11" s="19">
        <f>J7</f>
        <v>260.464</v>
      </c>
      <c r="C11" s="19">
        <f>3742.412+258.909</f>
        <v>4001.321</v>
      </c>
      <c r="D11" s="19">
        <f>(24495.418+2975+4420.437)*2.204622/2000</f>
        <v>35.153640265905004</v>
      </c>
      <c r="E11" s="19">
        <f>SUM(B11:D11)</f>
        <v>4296.938640265905</v>
      </c>
      <c r="F11" s="19"/>
      <c r="G11" s="19">
        <f>I11-H11</f>
        <v>3015.4451998627046</v>
      </c>
      <c r="H11" s="20">
        <f>((652.2564+2.098+150.9768))*(2.204622/2)</f>
        <v>887.7254404032</v>
      </c>
      <c r="I11" s="19">
        <f>E11-J11</f>
        <v>3903.1706402659047</v>
      </c>
      <c r="J11" s="19">
        <f>360.253+33.515</f>
        <v>393.768</v>
      </c>
      <c r="K11" s="19"/>
      <c r="L11" s="19"/>
    </row>
    <row r="12" spans="1:12" ht="15.75">
      <c r="A12" s="3" t="s">
        <v>23</v>
      </c>
      <c r="B12" s="19">
        <f>J11</f>
        <v>393.768</v>
      </c>
      <c r="C12" s="19">
        <f>3655.75+251.965</f>
        <v>3907.715</v>
      </c>
      <c r="D12" s="19">
        <f>(23369.296+2935+1434.996)*2.204622/2000</f>
        <v>30.577326703812</v>
      </c>
      <c r="E12" s="19">
        <f>SUM(B12:D12)</f>
        <v>4332.060326703812</v>
      </c>
      <c r="F12" s="19"/>
      <c r="G12" s="19">
        <f>I12-H12</f>
        <v>2765.696114714586</v>
      </c>
      <c r="H12" s="19">
        <f>((845.239604+15.814+213.576162))*(2.204622/2)</f>
        <v>1184.576211989226</v>
      </c>
      <c r="I12" s="19">
        <f>E12-J12</f>
        <v>3950.2723267038123</v>
      </c>
      <c r="J12" s="19">
        <f>342.962+38.826</f>
        <v>381.788</v>
      </c>
      <c r="K12" s="19"/>
      <c r="L12" s="19"/>
    </row>
    <row r="13" spans="1:10" ht="15.75">
      <c r="A13" s="1" t="s">
        <v>24</v>
      </c>
      <c r="B13" s="16"/>
      <c r="C13" s="16">
        <f>SUM(C11:C12)</f>
        <v>7909.036</v>
      </c>
      <c r="D13" s="16">
        <f aca="true" t="shared" si="0" ref="D13:I13">SUM(D11:D12)</f>
        <v>65.730966969717</v>
      </c>
      <c r="E13" s="16">
        <f>B11+C13+D13</f>
        <v>8235.230966969717</v>
      </c>
      <c r="F13" s="16">
        <f t="shared" si="0"/>
        <v>0</v>
      </c>
      <c r="G13" s="16">
        <f t="shared" si="0"/>
        <v>5781.141314577291</v>
      </c>
      <c r="H13" s="16">
        <f t="shared" si="0"/>
        <v>2072.301652392426</v>
      </c>
      <c r="I13" s="16">
        <f t="shared" si="0"/>
        <v>7853.4429669697165</v>
      </c>
      <c r="J13" s="16"/>
    </row>
    <row r="14" spans="1:10" ht="18.75">
      <c r="A14" s="7" t="s">
        <v>17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2" t="s">
        <v>12</v>
      </c>
      <c r="B16" s="8">
        <f ca="1">NOW()</f>
        <v>42382.56010509259</v>
      </c>
      <c r="C16" s="9"/>
      <c r="D16" s="6"/>
      <c r="E16" s="6"/>
      <c r="F16" s="6"/>
      <c r="G16" s="6"/>
      <c r="H16" s="6"/>
      <c r="I16" s="6"/>
      <c r="J16" s="6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2016-01-13T18:26:46Z</dcterms:modified>
  <cp:category/>
  <cp:version/>
  <cp:contentType/>
  <cp:contentStatus/>
</cp:coreProperties>
</file>