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75-94" sheetId="1" r:id="rId1"/>
  </sheets>
  <definedNames>
    <definedName name="\x">'US 1975-94'!$IV$8186</definedName>
    <definedName name="_Regression_Int" localSheetId="0" hidden="1">1</definedName>
    <definedName name="_xlnm.Print_Area" localSheetId="0">'US 1975-94'!$A$1:$W$135</definedName>
    <definedName name="Print_Area_MI" localSheetId="0">'US 1975-94'!$A$64:$E$139</definedName>
  </definedNames>
  <calcPr fullCalcOnLoad="1"/>
</workbook>
</file>

<file path=xl/sharedStrings.xml><?xml version="1.0" encoding="utf-8"?>
<sst xmlns="http://schemas.openxmlformats.org/spreadsheetml/2006/main" count="61" uniqueCount="37">
  <si>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</si>
  <si>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</si>
  <si>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</si>
  <si>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</si>
  <si>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</si>
  <si>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Sorghum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</si>
  <si>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</si>
  <si>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</si>
  <si>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</si>
  <si>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</si>
  <si>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</si>
  <si>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</si>
  <si>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</si>
  <si>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</si>
  <si>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</si>
  <si>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Other variable cash expenses  2/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</si>
  <si>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</si>
  <si>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</si>
  <si>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</si>
  <si>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</si>
  <si>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</si>
  <si>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</si>
  <si>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</si>
  <si>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</si>
  <si>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</si>
  <si>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</si>
  <si>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</si>
  <si>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</si>
  <si>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</si>
  <si>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</si>
  <si>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</si>
  <si>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</si>
  <si>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</si>
  <si>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</si>
  <si>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Cost of purchased irrigation water.</t>
  </si>
  <si>
    <t>U.S. grain sorghum production cash costs and returns, 1975-94</t>
  </si>
  <si>
    <t>U.S. grain sorghum production economic costs and returns, 1975-94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</si>
</sst>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_)"/>
    <numFmt numFmtId="165" formatCode="0.00_)"/>
    <numFmt numFmtId="166" formatCode="0_)"/>
    <numFmt numFmtId="167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5" fontId="1" fillId="0" borderId="1" xfId="0" applyNumberFormat="1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fill"/>
      <protection/>
    </xf>
    <xf numFmtId="165" fontId="1" fillId="0" borderId="0" xfId="0" applyNumberFormat="1" applyFont="1" applyBorder="1" applyAlignment="1" applyProtection="1">
      <alignment horizontal="fill"/>
      <protection/>
    </xf>
    <xf numFmtId="165" fontId="1" fillId="0" borderId="0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66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4453125" style="0" customWidth="1"/>
    <col min="2" max="23" width="8.77734375" style="0" customWidth="1"/>
  </cols>
  <sheetData>
    <row r="1" spans="1:26" ht="15.75">
      <c r="A1" s="17" t="s">
        <v>35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8"/>
      <c r="W2" s="18"/>
      <c r="X2" s="5"/>
      <c r="Y2" s="5"/>
      <c r="Z2" s="5"/>
    </row>
    <row r="3" spans="1:26" ht="15.75">
      <c r="A3" s="3" t="s">
        <v>0</v>
      </c>
      <c r="B3" s="6">
        <v>1975</v>
      </c>
      <c r="C3" s="6">
        <v>1976</v>
      </c>
      <c r="D3" s="6">
        <v>1977</v>
      </c>
      <c r="E3" s="6">
        <v>1978</v>
      </c>
      <c r="F3" s="6">
        <v>1979</v>
      </c>
      <c r="G3" s="6">
        <v>1980</v>
      </c>
      <c r="H3" s="6">
        <v>1981</v>
      </c>
      <c r="I3" s="6">
        <v>1982</v>
      </c>
      <c r="J3" s="6">
        <v>1983</v>
      </c>
      <c r="K3" s="6">
        <v>1984</v>
      </c>
      <c r="L3" s="6">
        <v>1985</v>
      </c>
      <c r="M3" s="6">
        <v>1986</v>
      </c>
      <c r="N3" s="6">
        <v>1987</v>
      </c>
      <c r="O3" s="6">
        <v>1988</v>
      </c>
      <c r="P3" s="6">
        <v>1989</v>
      </c>
      <c r="Q3" s="6">
        <v>1990</v>
      </c>
      <c r="R3" s="6">
        <v>1991</v>
      </c>
      <c r="S3" s="6">
        <v>1992</v>
      </c>
      <c r="T3" s="6">
        <v>1993</v>
      </c>
      <c r="U3" s="6">
        <v>1994</v>
      </c>
      <c r="V3" s="19"/>
      <c r="W3" s="19"/>
      <c r="X3" s="5"/>
      <c r="Y3" s="5"/>
      <c r="Z3" s="5"/>
    </row>
    <row r="4" spans="1:26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8"/>
      <c r="W4" s="18"/>
      <c r="X4" s="5"/>
      <c r="Y4" s="5"/>
      <c r="Z4" s="5"/>
    </row>
    <row r="5" spans="1:26" ht="15.75">
      <c r="A5" s="5"/>
      <c r="B5" s="5"/>
      <c r="C5" s="5"/>
      <c r="D5" s="5"/>
      <c r="E5" s="5"/>
      <c r="F5" s="5"/>
      <c r="G5" s="5"/>
      <c r="H5" s="3" t="s">
        <v>1</v>
      </c>
      <c r="I5" s="5"/>
      <c r="J5" s="5"/>
      <c r="K5" s="3" t="s"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20"/>
      <c r="W5" s="20"/>
      <c r="X5" s="5"/>
      <c r="Y5" s="5"/>
      <c r="Z5" s="5"/>
    </row>
    <row r="6" spans="1:26" ht="15.75">
      <c r="A6" s="3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0"/>
      <c r="W6" s="20"/>
      <c r="X6" s="5"/>
      <c r="Y6" s="5"/>
      <c r="Z6" s="5"/>
    </row>
    <row r="7" spans="1:26" ht="15.75">
      <c r="A7" s="3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0"/>
      <c r="W7" s="20"/>
      <c r="X7" s="5"/>
      <c r="Y7" s="5"/>
      <c r="Z7" s="5"/>
    </row>
    <row r="8" spans="1:26" ht="15.75">
      <c r="A8" s="3" t="s">
        <v>5</v>
      </c>
      <c r="B8" s="13">
        <f aca="true" t="shared" si="0" ref="B8:U8">(B31)*(B32)</f>
        <v>109.00399999999999</v>
      </c>
      <c r="C8" s="13">
        <f t="shared" si="0"/>
        <v>93.84</v>
      </c>
      <c r="D8" s="13">
        <f t="shared" si="0"/>
        <v>99.003</v>
      </c>
      <c r="E8" s="13">
        <f t="shared" si="0"/>
        <v>152.15200000000002</v>
      </c>
      <c r="F8" s="13">
        <f t="shared" si="0"/>
        <v>144.29</v>
      </c>
      <c r="G8" s="13">
        <f t="shared" si="0"/>
        <v>131.2064</v>
      </c>
      <c r="H8" s="13">
        <f t="shared" si="0"/>
        <v>141.63750000000002</v>
      </c>
      <c r="I8" s="13">
        <f t="shared" si="0"/>
        <v>121.62039999999999</v>
      </c>
      <c r="J8" s="13">
        <f t="shared" si="0"/>
        <v>131.46359999999999</v>
      </c>
      <c r="K8" s="13">
        <f t="shared" si="0"/>
        <v>123.5754</v>
      </c>
      <c r="L8" s="13">
        <f t="shared" si="0"/>
        <v>125.19099999999999</v>
      </c>
      <c r="M8" s="13">
        <f t="shared" si="0"/>
        <v>91.6667</v>
      </c>
      <c r="N8" s="13">
        <f t="shared" si="0"/>
        <v>96.068</v>
      </c>
      <c r="O8" s="13">
        <f t="shared" si="0"/>
        <v>141.7652</v>
      </c>
      <c r="P8" s="13">
        <f t="shared" si="0"/>
        <v>105.2388</v>
      </c>
      <c r="Q8" s="13">
        <f t="shared" si="0"/>
        <v>117.49319999999999</v>
      </c>
      <c r="R8" s="13">
        <f t="shared" si="0"/>
        <v>124.89540000000001</v>
      </c>
      <c r="S8" s="13">
        <f t="shared" si="0"/>
        <v>127.67079999999999</v>
      </c>
      <c r="T8" s="13">
        <f t="shared" si="0"/>
        <v>113.274</v>
      </c>
      <c r="U8" s="13">
        <f t="shared" si="0"/>
        <v>127.1616</v>
      </c>
      <c r="V8" s="21"/>
      <c r="W8" s="21"/>
      <c r="X8" s="7"/>
      <c r="Y8" s="7"/>
      <c r="Z8" s="5"/>
    </row>
    <row r="9" spans="1:26" ht="15.75">
      <c r="A9" s="3" t="s">
        <v>6</v>
      </c>
      <c r="B9" s="13">
        <f aca="true" t="shared" si="1" ref="B9:U9">B8</f>
        <v>109.00399999999999</v>
      </c>
      <c r="C9" s="13">
        <f t="shared" si="1"/>
        <v>93.84</v>
      </c>
      <c r="D9" s="13">
        <f t="shared" si="1"/>
        <v>99.003</v>
      </c>
      <c r="E9" s="13">
        <f t="shared" si="1"/>
        <v>152.15200000000002</v>
      </c>
      <c r="F9" s="13">
        <f t="shared" si="1"/>
        <v>144.29</v>
      </c>
      <c r="G9" s="13">
        <f t="shared" si="1"/>
        <v>131.2064</v>
      </c>
      <c r="H9" s="13">
        <f t="shared" si="1"/>
        <v>141.63750000000002</v>
      </c>
      <c r="I9" s="13">
        <f t="shared" si="1"/>
        <v>121.62039999999999</v>
      </c>
      <c r="J9" s="13">
        <f t="shared" si="1"/>
        <v>131.46359999999999</v>
      </c>
      <c r="K9" s="13">
        <f t="shared" si="1"/>
        <v>123.5754</v>
      </c>
      <c r="L9" s="13">
        <f t="shared" si="1"/>
        <v>125.19099999999999</v>
      </c>
      <c r="M9" s="13">
        <f t="shared" si="1"/>
        <v>91.6667</v>
      </c>
      <c r="N9" s="13">
        <f t="shared" si="1"/>
        <v>96.068</v>
      </c>
      <c r="O9" s="13">
        <f t="shared" si="1"/>
        <v>141.7652</v>
      </c>
      <c r="P9" s="13">
        <f t="shared" si="1"/>
        <v>105.2388</v>
      </c>
      <c r="Q9" s="13">
        <f t="shared" si="1"/>
        <v>117.49319999999999</v>
      </c>
      <c r="R9" s="13">
        <f t="shared" si="1"/>
        <v>124.89540000000001</v>
      </c>
      <c r="S9" s="13">
        <f t="shared" si="1"/>
        <v>127.67079999999999</v>
      </c>
      <c r="T9" s="13">
        <f t="shared" si="1"/>
        <v>113.274</v>
      </c>
      <c r="U9" s="13">
        <f t="shared" si="1"/>
        <v>127.1616</v>
      </c>
      <c r="V9" s="21"/>
      <c r="W9" s="21"/>
      <c r="X9" s="7"/>
      <c r="Y9" s="7"/>
      <c r="Z9" s="5"/>
    </row>
    <row r="10" spans="1:26" ht="15.75">
      <c r="A10" s="5"/>
      <c r="B10" s="14"/>
      <c r="C10" s="14"/>
      <c r="D10" s="14"/>
      <c r="E10" s="14"/>
      <c r="F10" s="14"/>
      <c r="G10" s="14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22"/>
      <c r="W10" s="22"/>
      <c r="X10" s="7"/>
      <c r="Y10" s="5"/>
      <c r="Z10" s="5"/>
    </row>
    <row r="11" spans="1:26" ht="15.75">
      <c r="A11" s="3" t="s">
        <v>7</v>
      </c>
      <c r="B11" s="14"/>
      <c r="C11" s="14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22"/>
      <c r="W11" s="22"/>
      <c r="X11" s="7"/>
      <c r="Y11" s="5"/>
      <c r="Z11" s="5"/>
    </row>
    <row r="12" spans="1:26" ht="15.75">
      <c r="A12" s="3" t="s">
        <v>8</v>
      </c>
      <c r="B12" s="13">
        <v>3.1</v>
      </c>
      <c r="C12" s="13">
        <v>3.18</v>
      </c>
      <c r="D12" s="13">
        <v>3.56</v>
      </c>
      <c r="E12" s="13">
        <v>2.66</v>
      </c>
      <c r="F12" s="13">
        <v>2.49</v>
      </c>
      <c r="G12" s="13">
        <v>2.74</v>
      </c>
      <c r="H12" s="13">
        <v>3.18</v>
      </c>
      <c r="I12" s="13">
        <v>3.7</v>
      </c>
      <c r="J12" s="13">
        <v>3.89</v>
      </c>
      <c r="K12" s="13">
        <v>3.76</v>
      </c>
      <c r="L12" s="13">
        <v>3.81</v>
      </c>
      <c r="M12" s="13">
        <v>3.8</v>
      </c>
      <c r="N12" s="13">
        <v>4.74</v>
      </c>
      <c r="O12" s="13">
        <v>3.59</v>
      </c>
      <c r="P12" s="13">
        <v>5.22</v>
      </c>
      <c r="Q12" s="13">
        <v>5.43</v>
      </c>
      <c r="R12" s="13">
        <v>5.52</v>
      </c>
      <c r="S12" s="13">
        <v>5.7</v>
      </c>
      <c r="T12" s="13">
        <v>5.99</v>
      </c>
      <c r="U12" s="13">
        <v>6.43</v>
      </c>
      <c r="V12" s="21"/>
      <c r="W12" s="21"/>
      <c r="X12" s="7"/>
      <c r="Y12" s="5"/>
      <c r="Z12" s="5"/>
    </row>
    <row r="13" spans="1:26" ht="15.75">
      <c r="A13" s="3" t="s">
        <v>9</v>
      </c>
      <c r="B13" s="13">
        <v>17.01</v>
      </c>
      <c r="C13" s="13">
        <v>12.63</v>
      </c>
      <c r="D13" s="13">
        <v>12.36</v>
      </c>
      <c r="E13" s="13">
        <v>12.33</v>
      </c>
      <c r="F13" s="13">
        <v>14.87</v>
      </c>
      <c r="G13" s="13">
        <v>15.62</v>
      </c>
      <c r="H13" s="13">
        <v>18.64</v>
      </c>
      <c r="I13" s="13">
        <v>20.15</v>
      </c>
      <c r="J13" s="13">
        <v>19.12</v>
      </c>
      <c r="K13" s="13">
        <v>20.49</v>
      </c>
      <c r="L13" s="13">
        <v>20.34</v>
      </c>
      <c r="M13" s="13">
        <v>17.65</v>
      </c>
      <c r="N13" s="13">
        <v>15.33</v>
      </c>
      <c r="O13" s="13">
        <v>17.19</v>
      </c>
      <c r="P13" s="13">
        <v>20.15</v>
      </c>
      <c r="Q13" s="13">
        <v>17.71</v>
      </c>
      <c r="R13" s="13">
        <v>18.42</v>
      </c>
      <c r="S13" s="13">
        <v>18.82</v>
      </c>
      <c r="T13" s="13">
        <v>18.8</v>
      </c>
      <c r="U13" s="13">
        <v>20.28</v>
      </c>
      <c r="V13" s="21"/>
      <c r="W13" s="21"/>
      <c r="X13" s="7"/>
      <c r="Y13" s="5"/>
      <c r="Z13" s="5"/>
    </row>
    <row r="14" spans="1:26" ht="15.75">
      <c r="A14" s="3" t="s">
        <v>10</v>
      </c>
      <c r="B14" s="13">
        <v>3.97</v>
      </c>
      <c r="C14" s="13">
        <v>3.33</v>
      </c>
      <c r="D14" s="13">
        <v>3.08</v>
      </c>
      <c r="E14" s="13">
        <v>6.25</v>
      </c>
      <c r="F14" s="13">
        <v>6.22</v>
      </c>
      <c r="G14" s="13">
        <v>6.7</v>
      </c>
      <c r="H14" s="13">
        <v>7.26</v>
      </c>
      <c r="I14" s="13">
        <v>8.64</v>
      </c>
      <c r="J14" s="13">
        <v>9.26</v>
      </c>
      <c r="K14" s="13">
        <v>9.41</v>
      </c>
      <c r="L14" s="13">
        <v>9.71</v>
      </c>
      <c r="M14" s="13">
        <v>9.73</v>
      </c>
      <c r="N14" s="13">
        <v>9.87</v>
      </c>
      <c r="O14" s="13">
        <v>10.22</v>
      </c>
      <c r="P14" s="13">
        <v>9.61</v>
      </c>
      <c r="Q14" s="13">
        <v>10.11</v>
      </c>
      <c r="R14" s="13">
        <v>10.97</v>
      </c>
      <c r="S14" s="13">
        <v>11.18</v>
      </c>
      <c r="T14" s="13">
        <v>13.71</v>
      </c>
      <c r="U14" s="13">
        <v>14.26</v>
      </c>
      <c r="V14" s="21"/>
      <c r="W14" s="21"/>
      <c r="X14" s="7"/>
      <c r="Y14" s="5"/>
      <c r="Z14" s="5"/>
    </row>
    <row r="15" spans="1:30" ht="15.75">
      <c r="A15" s="3" t="s">
        <v>11</v>
      </c>
      <c r="B15" s="13">
        <v>1.73</v>
      </c>
      <c r="C15" s="13">
        <v>1.86</v>
      </c>
      <c r="D15" s="13">
        <v>2.38</v>
      </c>
      <c r="E15" s="13">
        <v>2.5</v>
      </c>
      <c r="F15" s="13">
        <v>2.69</v>
      </c>
      <c r="G15" s="13">
        <v>2.93</v>
      </c>
      <c r="H15" s="13">
        <v>3.63</v>
      </c>
      <c r="I15" s="13">
        <v>4.12</v>
      </c>
      <c r="J15" s="13">
        <v>3.92</v>
      </c>
      <c r="K15" s="13">
        <v>3.71</v>
      </c>
      <c r="L15" s="13">
        <v>3.96</v>
      </c>
      <c r="M15" s="13">
        <v>4</v>
      </c>
      <c r="N15" s="13">
        <v>4.02</v>
      </c>
      <c r="O15" s="13">
        <v>3.95</v>
      </c>
      <c r="P15" s="13">
        <v>4.19</v>
      </c>
      <c r="Q15" s="13">
        <v>4.34</v>
      </c>
      <c r="R15" s="13">
        <v>4.46</v>
      </c>
      <c r="S15" s="13">
        <v>4.88</v>
      </c>
      <c r="T15" s="13">
        <v>4.48</v>
      </c>
      <c r="U15" s="13">
        <v>4.46</v>
      </c>
      <c r="V15" s="21"/>
      <c r="W15" s="21"/>
      <c r="X15" s="7"/>
      <c r="Y15" s="5"/>
      <c r="Z15" s="5"/>
      <c r="AB15" s="1" t="s">
        <v>1</v>
      </c>
      <c r="AC15" s="1" t="s">
        <v>1</v>
      </c>
      <c r="AD15" s="1" t="s">
        <v>1</v>
      </c>
    </row>
    <row r="16" spans="1:26" ht="15.75">
      <c r="A16" s="3" t="s">
        <v>12</v>
      </c>
      <c r="B16" s="13">
        <v>6.69</v>
      </c>
      <c r="C16" s="13">
        <v>7.1</v>
      </c>
      <c r="D16" s="13">
        <v>9.01</v>
      </c>
      <c r="E16" s="13">
        <v>9.33</v>
      </c>
      <c r="F16" s="13">
        <v>13.44</v>
      </c>
      <c r="G16" s="13">
        <v>17.3</v>
      </c>
      <c r="H16" s="13">
        <v>20.05</v>
      </c>
      <c r="I16" s="13">
        <v>19.12</v>
      </c>
      <c r="J16" s="13">
        <v>17.08</v>
      </c>
      <c r="K16" s="13">
        <v>14.8</v>
      </c>
      <c r="L16" s="13">
        <v>14.52</v>
      </c>
      <c r="M16" s="13">
        <v>10.03</v>
      </c>
      <c r="N16" s="13">
        <v>11.23</v>
      </c>
      <c r="O16" s="13">
        <v>11.01</v>
      </c>
      <c r="P16" s="13">
        <v>13.57</v>
      </c>
      <c r="Q16" s="13">
        <v>14.8</v>
      </c>
      <c r="R16" s="13">
        <v>15.51</v>
      </c>
      <c r="S16" s="13">
        <v>14.79</v>
      </c>
      <c r="T16" s="13">
        <v>14.36</v>
      </c>
      <c r="U16" s="13">
        <v>13.3</v>
      </c>
      <c r="V16" s="21"/>
      <c r="W16" s="21"/>
      <c r="X16" s="7"/>
      <c r="Y16" s="5"/>
      <c r="Z16" s="5"/>
    </row>
    <row r="17" spans="1:26" ht="15.75">
      <c r="A17" s="3" t="s">
        <v>13</v>
      </c>
      <c r="B17" s="13">
        <v>6.61</v>
      </c>
      <c r="C17" s="13">
        <v>6.47</v>
      </c>
      <c r="D17" s="13">
        <v>7.65</v>
      </c>
      <c r="E17" s="13">
        <v>7.81</v>
      </c>
      <c r="F17" s="13">
        <v>9.34</v>
      </c>
      <c r="G17" s="13">
        <v>10.52</v>
      </c>
      <c r="H17" s="13">
        <v>11.76</v>
      </c>
      <c r="I17" s="13">
        <v>10.05</v>
      </c>
      <c r="J17" s="13">
        <v>10.3</v>
      </c>
      <c r="K17" s="13">
        <v>9.58</v>
      </c>
      <c r="L17" s="13">
        <v>7.75</v>
      </c>
      <c r="M17" s="13">
        <v>7.62</v>
      </c>
      <c r="N17" s="13">
        <v>7.72</v>
      </c>
      <c r="O17" s="13">
        <v>7.95</v>
      </c>
      <c r="P17" s="13">
        <v>10.79</v>
      </c>
      <c r="Q17" s="13">
        <v>10.71</v>
      </c>
      <c r="R17" s="13">
        <v>11.54</v>
      </c>
      <c r="S17" s="13">
        <v>12.7</v>
      </c>
      <c r="T17" s="13">
        <v>12.42</v>
      </c>
      <c r="U17" s="13">
        <v>13.13</v>
      </c>
      <c r="V17" s="21"/>
      <c r="W17" s="21"/>
      <c r="X17" s="7"/>
      <c r="Y17" s="5"/>
      <c r="Z17" s="5"/>
    </row>
    <row r="18" spans="1:26" ht="15.75">
      <c r="A18" s="3" t="s">
        <v>14</v>
      </c>
      <c r="B18" s="13">
        <v>1.88</v>
      </c>
      <c r="C18" s="13">
        <v>2.11</v>
      </c>
      <c r="D18" s="13">
        <v>2.33</v>
      </c>
      <c r="E18" s="13">
        <v>2.01</v>
      </c>
      <c r="F18" s="13">
        <v>2.29</v>
      </c>
      <c r="G18" s="13">
        <v>2.36</v>
      </c>
      <c r="H18" s="13">
        <v>2.67</v>
      </c>
      <c r="I18" s="13">
        <v>2.73</v>
      </c>
      <c r="J18" s="13">
        <v>2.63</v>
      </c>
      <c r="K18" s="13">
        <v>2.53</v>
      </c>
      <c r="L18" s="13">
        <v>2.39</v>
      </c>
      <c r="M18" s="13">
        <v>2.54</v>
      </c>
      <c r="N18" s="13">
        <v>2.47</v>
      </c>
      <c r="O18" s="13">
        <v>2.49</v>
      </c>
      <c r="P18" s="13">
        <v>7.42</v>
      </c>
      <c r="Q18" s="13">
        <v>7.45</v>
      </c>
      <c r="R18" s="13">
        <v>7.84</v>
      </c>
      <c r="S18" s="13">
        <v>8.59</v>
      </c>
      <c r="T18" s="13">
        <v>7.84</v>
      </c>
      <c r="U18" s="13">
        <v>8.12</v>
      </c>
      <c r="V18" s="21"/>
      <c r="W18" s="21"/>
      <c r="X18" s="7"/>
      <c r="Y18" s="5"/>
      <c r="Z18" s="5"/>
    </row>
    <row r="19" spans="1:28" ht="15.75">
      <c r="A19" s="3" t="s">
        <v>15</v>
      </c>
      <c r="B19" s="13">
        <v>0.09</v>
      </c>
      <c r="C19" s="13">
        <v>0.1</v>
      </c>
      <c r="D19" s="13">
        <v>0.12</v>
      </c>
      <c r="E19" s="13">
        <v>0.13</v>
      </c>
      <c r="F19" s="13">
        <v>0.08</v>
      </c>
      <c r="G19" s="13">
        <v>0.09</v>
      </c>
      <c r="H19" s="13">
        <v>0.25</v>
      </c>
      <c r="I19" s="13">
        <v>0.65</v>
      </c>
      <c r="J19" s="13">
        <v>0.56</v>
      </c>
      <c r="K19" s="13">
        <v>0.58</v>
      </c>
      <c r="L19" s="13">
        <v>0.13</v>
      </c>
      <c r="M19" s="13">
        <v>0.13</v>
      </c>
      <c r="N19" s="13">
        <v>0.11</v>
      </c>
      <c r="O19" s="13">
        <v>0.1</v>
      </c>
      <c r="P19" s="13">
        <v>0.38</v>
      </c>
      <c r="Q19" s="13">
        <v>0.39</v>
      </c>
      <c r="R19" s="13">
        <v>0.41</v>
      </c>
      <c r="S19" s="13">
        <v>0.41</v>
      </c>
      <c r="T19" s="13">
        <v>0.43</v>
      </c>
      <c r="U19" s="13">
        <v>0.41</v>
      </c>
      <c r="V19" s="21"/>
      <c r="W19" s="21"/>
      <c r="X19" s="7"/>
      <c r="Y19" s="7"/>
      <c r="Z19" s="5"/>
      <c r="AB19" s="1" t="s">
        <v>1</v>
      </c>
    </row>
    <row r="20" spans="1:26" ht="15.75">
      <c r="A20" s="3" t="s">
        <v>16</v>
      </c>
      <c r="B20" s="13">
        <f aca="true" t="shared" si="2" ref="B20:U20">SUM(B12:B19)</f>
        <v>41.080000000000005</v>
      </c>
      <c r="C20" s="13">
        <f t="shared" si="2"/>
        <v>36.78</v>
      </c>
      <c r="D20" s="13">
        <f t="shared" si="2"/>
        <v>40.489999999999995</v>
      </c>
      <c r="E20" s="13">
        <f t="shared" si="2"/>
        <v>43.02</v>
      </c>
      <c r="F20" s="13">
        <f t="shared" si="2"/>
        <v>51.419999999999995</v>
      </c>
      <c r="G20" s="13">
        <f t="shared" si="2"/>
        <v>58.260000000000005</v>
      </c>
      <c r="H20" s="13">
        <f t="shared" si="2"/>
        <v>67.44000000000001</v>
      </c>
      <c r="I20" s="13">
        <f t="shared" si="2"/>
        <v>69.16</v>
      </c>
      <c r="J20" s="13">
        <f t="shared" si="2"/>
        <v>66.76</v>
      </c>
      <c r="K20" s="13">
        <f t="shared" si="2"/>
        <v>64.86</v>
      </c>
      <c r="L20" s="13">
        <f t="shared" si="2"/>
        <v>62.61000000000001</v>
      </c>
      <c r="M20" s="13">
        <f t="shared" si="2"/>
        <v>55.5</v>
      </c>
      <c r="N20" s="13">
        <f t="shared" si="2"/>
        <v>55.489999999999995</v>
      </c>
      <c r="O20" s="13">
        <f t="shared" si="2"/>
        <v>56.50000000000001</v>
      </c>
      <c r="P20" s="13">
        <f t="shared" si="2"/>
        <v>71.32999999999998</v>
      </c>
      <c r="Q20" s="13">
        <f t="shared" si="2"/>
        <v>70.94</v>
      </c>
      <c r="R20" s="13">
        <f t="shared" si="2"/>
        <v>74.67</v>
      </c>
      <c r="S20" s="13">
        <f t="shared" si="2"/>
        <v>77.07000000000001</v>
      </c>
      <c r="T20" s="13">
        <f t="shared" si="2"/>
        <v>78.03000000000002</v>
      </c>
      <c r="U20" s="13">
        <f t="shared" si="2"/>
        <v>80.39</v>
      </c>
      <c r="V20" s="21"/>
      <c r="W20" s="21"/>
      <c r="X20" s="7"/>
      <c r="Y20" s="7"/>
      <c r="Z20" s="5"/>
    </row>
    <row r="21" spans="1:26" ht="15.75">
      <c r="A21" s="5"/>
      <c r="B21" s="14"/>
      <c r="C21" s="14"/>
      <c r="D21" s="14"/>
      <c r="E21" s="14"/>
      <c r="F21" s="14"/>
      <c r="G21" s="14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 t="s">
        <v>1</v>
      </c>
      <c r="T21" s="14"/>
      <c r="U21" s="14"/>
      <c r="V21" s="22"/>
      <c r="W21" s="22"/>
      <c r="X21" s="7"/>
      <c r="Y21" s="5"/>
      <c r="Z21" s="5"/>
    </row>
    <row r="22" spans="1:26" ht="15.75">
      <c r="A22" s="3" t="s">
        <v>17</v>
      </c>
      <c r="B22" s="13">
        <v>5.49</v>
      </c>
      <c r="C22" s="13">
        <v>5.83</v>
      </c>
      <c r="D22" s="13">
        <v>6.19</v>
      </c>
      <c r="E22" s="13">
        <v>6.61</v>
      </c>
      <c r="F22" s="13">
        <v>7.26</v>
      </c>
      <c r="G22" s="13">
        <v>7.71</v>
      </c>
      <c r="H22" s="13">
        <v>9.13</v>
      </c>
      <c r="I22" s="13">
        <v>8.11</v>
      </c>
      <c r="J22" s="13">
        <v>7.65</v>
      </c>
      <c r="K22" s="13">
        <v>7.68</v>
      </c>
      <c r="L22" s="13">
        <v>5.67</v>
      </c>
      <c r="M22" s="13">
        <v>6.01</v>
      </c>
      <c r="N22" s="13">
        <v>6.83</v>
      </c>
      <c r="O22" s="13">
        <v>9.4</v>
      </c>
      <c r="P22" s="13">
        <v>6.32</v>
      </c>
      <c r="Q22" s="13">
        <v>5.28</v>
      </c>
      <c r="R22" s="13">
        <v>4.64</v>
      </c>
      <c r="S22" s="13">
        <v>5.88</v>
      </c>
      <c r="T22" s="13">
        <v>8.39</v>
      </c>
      <c r="U22" s="13">
        <v>9.25</v>
      </c>
      <c r="V22" s="21"/>
      <c r="W22" s="21"/>
      <c r="X22" s="7"/>
      <c r="Y22" s="5"/>
      <c r="Z22" s="5"/>
    </row>
    <row r="23" spans="1:26" ht="15.75">
      <c r="A23" s="3" t="s">
        <v>18</v>
      </c>
      <c r="B23" s="13">
        <v>4.89</v>
      </c>
      <c r="C23" s="13">
        <v>4.86</v>
      </c>
      <c r="D23" s="13">
        <v>5.53</v>
      </c>
      <c r="E23" s="13">
        <v>5.92</v>
      </c>
      <c r="F23" s="13">
        <v>6.71</v>
      </c>
      <c r="G23" s="13">
        <v>8.03</v>
      </c>
      <c r="H23" s="13">
        <v>8.47</v>
      </c>
      <c r="I23" s="13">
        <v>7.45</v>
      </c>
      <c r="J23" s="13">
        <v>7.82</v>
      </c>
      <c r="K23" s="13">
        <v>8.34</v>
      </c>
      <c r="L23" s="13">
        <v>7.51</v>
      </c>
      <c r="M23" s="13">
        <v>7.92</v>
      </c>
      <c r="N23" s="13">
        <v>8.32</v>
      </c>
      <c r="O23" s="13">
        <v>8.72</v>
      </c>
      <c r="P23" s="13">
        <v>13.15</v>
      </c>
      <c r="Q23" s="13">
        <v>10.02</v>
      </c>
      <c r="R23" s="13">
        <v>8.9</v>
      </c>
      <c r="S23" s="13">
        <v>10.35</v>
      </c>
      <c r="T23" s="13">
        <v>11.48</v>
      </c>
      <c r="U23" s="13">
        <v>13.38</v>
      </c>
      <c r="V23" s="21"/>
      <c r="W23" s="21"/>
      <c r="X23" s="7"/>
      <c r="Y23" s="5"/>
      <c r="Z23" s="5"/>
    </row>
    <row r="24" spans="1:26" ht="15.75">
      <c r="A24" s="3" t="s">
        <v>19</v>
      </c>
      <c r="B24" s="13">
        <v>12.19</v>
      </c>
      <c r="C24" s="13">
        <v>11.81</v>
      </c>
      <c r="D24" s="13">
        <v>11.59</v>
      </c>
      <c r="E24" s="13">
        <v>12.13</v>
      </c>
      <c r="F24" s="13">
        <v>13.23</v>
      </c>
      <c r="G24" s="13">
        <v>14.48</v>
      </c>
      <c r="H24" s="13">
        <v>23.34</v>
      </c>
      <c r="I24" s="13">
        <v>22.19</v>
      </c>
      <c r="J24" s="13">
        <v>20.76</v>
      </c>
      <c r="K24" s="13">
        <v>19.94</v>
      </c>
      <c r="L24" s="13">
        <v>13.71</v>
      </c>
      <c r="M24" s="13">
        <v>11.46</v>
      </c>
      <c r="N24" s="13">
        <v>11.32</v>
      </c>
      <c r="O24" s="13">
        <v>12.99</v>
      </c>
      <c r="P24" s="13">
        <v>8.09</v>
      </c>
      <c r="Q24" s="13">
        <v>8.79</v>
      </c>
      <c r="R24" s="13">
        <v>8.1</v>
      </c>
      <c r="S24" s="13">
        <v>8.41</v>
      </c>
      <c r="T24" s="13">
        <v>8.69</v>
      </c>
      <c r="U24" s="13">
        <v>11.49</v>
      </c>
      <c r="V24" s="21"/>
      <c r="W24" s="21"/>
      <c r="X24" s="7"/>
      <c r="Y24" s="7"/>
      <c r="Z24" s="5"/>
    </row>
    <row r="25" spans="1:26" ht="15.75">
      <c r="A25" s="3" t="s">
        <v>20</v>
      </c>
      <c r="B25" s="13">
        <f aca="true" t="shared" si="3" ref="B25:U25">SUM(B22:B24)</f>
        <v>22.57</v>
      </c>
      <c r="C25" s="13">
        <f t="shared" si="3"/>
        <v>22.5</v>
      </c>
      <c r="D25" s="13">
        <f t="shared" si="3"/>
        <v>23.310000000000002</v>
      </c>
      <c r="E25" s="13">
        <f t="shared" si="3"/>
        <v>24.660000000000004</v>
      </c>
      <c r="F25" s="13">
        <f t="shared" si="3"/>
        <v>27.2</v>
      </c>
      <c r="G25" s="13">
        <f t="shared" si="3"/>
        <v>30.22</v>
      </c>
      <c r="H25" s="13">
        <f t="shared" si="3"/>
        <v>40.94</v>
      </c>
      <c r="I25" s="13">
        <f t="shared" si="3"/>
        <v>37.75</v>
      </c>
      <c r="J25" s="13">
        <f t="shared" si="3"/>
        <v>36.230000000000004</v>
      </c>
      <c r="K25" s="13">
        <f t="shared" si="3"/>
        <v>35.96</v>
      </c>
      <c r="L25" s="13">
        <f t="shared" si="3"/>
        <v>26.89</v>
      </c>
      <c r="M25" s="13">
        <f t="shared" si="3"/>
        <v>25.39</v>
      </c>
      <c r="N25" s="13">
        <f t="shared" si="3"/>
        <v>26.47</v>
      </c>
      <c r="O25" s="13">
        <f t="shared" si="3"/>
        <v>31.11</v>
      </c>
      <c r="P25" s="13">
        <f t="shared" si="3"/>
        <v>27.56</v>
      </c>
      <c r="Q25" s="13">
        <f t="shared" si="3"/>
        <v>24.09</v>
      </c>
      <c r="R25" s="13">
        <f t="shared" si="3"/>
        <v>21.64</v>
      </c>
      <c r="S25" s="13">
        <f t="shared" si="3"/>
        <v>24.64</v>
      </c>
      <c r="T25" s="13">
        <f t="shared" si="3"/>
        <v>28.560000000000002</v>
      </c>
      <c r="U25" s="13">
        <f t="shared" si="3"/>
        <v>34.120000000000005</v>
      </c>
      <c r="V25" s="21"/>
      <c r="W25" s="21"/>
      <c r="X25" s="7"/>
      <c r="Y25" s="7"/>
      <c r="Z25" s="5"/>
    </row>
    <row r="26" spans="1:26" ht="15.75">
      <c r="A26" s="5"/>
      <c r="B26" s="14"/>
      <c r="C26" s="14"/>
      <c r="D26" s="14"/>
      <c r="E26" s="14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  <c r="V26" s="22"/>
      <c r="W26" s="22"/>
      <c r="X26" s="5"/>
      <c r="Y26" s="5"/>
      <c r="Z26" s="5"/>
    </row>
    <row r="27" spans="1:26" ht="15.75">
      <c r="A27" s="3" t="s">
        <v>21</v>
      </c>
      <c r="B27" s="13">
        <f aca="true" t="shared" si="4" ref="B27:U27">B20+B25</f>
        <v>63.650000000000006</v>
      </c>
      <c r="C27" s="13">
        <f t="shared" si="4"/>
        <v>59.28</v>
      </c>
      <c r="D27" s="13">
        <f t="shared" si="4"/>
        <v>63.8</v>
      </c>
      <c r="E27" s="13">
        <f t="shared" si="4"/>
        <v>67.68</v>
      </c>
      <c r="F27" s="13">
        <f t="shared" si="4"/>
        <v>78.61999999999999</v>
      </c>
      <c r="G27" s="13">
        <f t="shared" si="4"/>
        <v>88.48</v>
      </c>
      <c r="H27" s="13">
        <f t="shared" si="4"/>
        <v>108.38000000000001</v>
      </c>
      <c r="I27" s="13">
        <f t="shared" si="4"/>
        <v>106.91</v>
      </c>
      <c r="J27" s="13">
        <f t="shared" si="4"/>
        <v>102.99000000000001</v>
      </c>
      <c r="K27" s="13">
        <f t="shared" si="4"/>
        <v>100.82</v>
      </c>
      <c r="L27" s="13">
        <f t="shared" si="4"/>
        <v>89.5</v>
      </c>
      <c r="M27" s="13">
        <f t="shared" si="4"/>
        <v>80.89</v>
      </c>
      <c r="N27" s="13">
        <f t="shared" si="4"/>
        <v>81.96</v>
      </c>
      <c r="O27" s="13">
        <f t="shared" si="4"/>
        <v>87.61000000000001</v>
      </c>
      <c r="P27" s="13">
        <f t="shared" si="4"/>
        <v>98.88999999999999</v>
      </c>
      <c r="Q27" s="13">
        <f t="shared" si="4"/>
        <v>95.03</v>
      </c>
      <c r="R27" s="13">
        <f t="shared" si="4"/>
        <v>96.31</v>
      </c>
      <c r="S27" s="13">
        <f t="shared" si="4"/>
        <v>101.71000000000001</v>
      </c>
      <c r="T27" s="13">
        <f t="shared" si="4"/>
        <v>106.59000000000002</v>
      </c>
      <c r="U27" s="13">
        <f t="shared" si="4"/>
        <v>114.51</v>
      </c>
      <c r="V27" s="21"/>
      <c r="W27" s="21"/>
      <c r="X27" s="7"/>
      <c r="Y27" s="7"/>
      <c r="Z27" s="5"/>
    </row>
    <row r="28" spans="1:26" ht="15.75">
      <c r="A28" s="5"/>
      <c r="B28" s="14"/>
      <c r="C28" s="14"/>
      <c r="D28" s="14"/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22"/>
      <c r="W28" s="22"/>
      <c r="X28" s="5"/>
      <c r="Y28" s="5"/>
      <c r="Z28" s="5"/>
    </row>
    <row r="29" spans="1:26" ht="15.75">
      <c r="A29" s="3" t="s">
        <v>22</v>
      </c>
      <c r="B29" s="13">
        <f aca="true" t="shared" si="5" ref="B29:U29">B9-B27</f>
        <v>45.353999999999985</v>
      </c>
      <c r="C29" s="13">
        <f t="shared" si="5"/>
        <v>34.56</v>
      </c>
      <c r="D29" s="13">
        <f t="shared" si="5"/>
        <v>35.203</v>
      </c>
      <c r="E29" s="13">
        <f t="shared" si="5"/>
        <v>84.47200000000001</v>
      </c>
      <c r="F29" s="13">
        <f t="shared" si="5"/>
        <v>65.67</v>
      </c>
      <c r="G29" s="13">
        <f t="shared" si="5"/>
        <v>42.7264</v>
      </c>
      <c r="H29" s="13">
        <f t="shared" si="5"/>
        <v>33.25750000000001</v>
      </c>
      <c r="I29" s="13">
        <f t="shared" si="5"/>
        <v>14.710399999999993</v>
      </c>
      <c r="J29" s="13">
        <f t="shared" si="5"/>
        <v>28.473599999999976</v>
      </c>
      <c r="K29" s="13">
        <f t="shared" si="5"/>
        <v>22.75540000000001</v>
      </c>
      <c r="L29" s="13">
        <f t="shared" si="5"/>
        <v>35.69099999999999</v>
      </c>
      <c r="M29" s="13">
        <f t="shared" si="5"/>
        <v>10.776700000000005</v>
      </c>
      <c r="N29" s="13">
        <f t="shared" si="5"/>
        <v>14.108000000000004</v>
      </c>
      <c r="O29" s="13">
        <f t="shared" si="5"/>
        <v>54.15519999999998</v>
      </c>
      <c r="P29" s="13">
        <f t="shared" si="5"/>
        <v>6.348800000000011</v>
      </c>
      <c r="Q29" s="13">
        <f t="shared" si="5"/>
        <v>22.463199999999986</v>
      </c>
      <c r="R29" s="13">
        <f t="shared" si="5"/>
        <v>28.585400000000007</v>
      </c>
      <c r="S29" s="13">
        <f t="shared" si="5"/>
        <v>25.960799999999978</v>
      </c>
      <c r="T29" s="13">
        <f t="shared" si="5"/>
        <v>6.683999999999983</v>
      </c>
      <c r="U29" s="13">
        <f t="shared" si="5"/>
        <v>12.651600000000002</v>
      </c>
      <c r="V29" s="21"/>
      <c r="W29" s="21"/>
      <c r="X29" s="7"/>
      <c r="Y29" s="7"/>
      <c r="Z29" s="5"/>
    </row>
    <row r="30" spans="1:26" ht="6" customHeight="1">
      <c r="A30" s="10"/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0"/>
      <c r="V30" s="18"/>
      <c r="W30" s="18"/>
      <c r="X30" s="5"/>
      <c r="Y30" s="5"/>
      <c r="Z30" s="5"/>
    </row>
    <row r="31" spans="1:26" ht="15.75">
      <c r="A31" s="3" t="s">
        <v>23</v>
      </c>
      <c r="B31" s="12">
        <v>2.38</v>
      </c>
      <c r="C31" s="12">
        <v>2.04</v>
      </c>
      <c r="D31" s="12">
        <v>1.83</v>
      </c>
      <c r="E31" s="12">
        <v>2.86</v>
      </c>
      <c r="F31" s="12">
        <v>2.35</v>
      </c>
      <c r="G31" s="12">
        <v>3.04</v>
      </c>
      <c r="H31" s="12">
        <v>2.25</v>
      </c>
      <c r="I31" s="12">
        <v>2.11</v>
      </c>
      <c r="J31" s="12">
        <v>2.84</v>
      </c>
      <c r="K31" s="12">
        <v>2.34</v>
      </c>
      <c r="L31" s="13">
        <v>1.9</v>
      </c>
      <c r="M31" s="12">
        <v>1.37</v>
      </c>
      <c r="N31" s="13">
        <v>1.4</v>
      </c>
      <c r="O31" s="12">
        <v>2.36</v>
      </c>
      <c r="P31" s="12">
        <v>2.07</v>
      </c>
      <c r="Q31" s="12">
        <v>2.07</v>
      </c>
      <c r="R31" s="12">
        <v>2.27</v>
      </c>
      <c r="S31" s="12">
        <v>1.88</v>
      </c>
      <c r="T31" s="13">
        <v>2.1</v>
      </c>
      <c r="U31" s="12">
        <v>1.92</v>
      </c>
      <c r="V31" s="23"/>
      <c r="W31" s="21"/>
      <c r="X31" s="7"/>
      <c r="Y31" s="5"/>
      <c r="Z31" s="5"/>
    </row>
    <row r="32" spans="1:26" ht="15.75">
      <c r="A32" s="3" t="s">
        <v>24</v>
      </c>
      <c r="B32" s="13">
        <v>45.8</v>
      </c>
      <c r="C32" s="13">
        <v>46</v>
      </c>
      <c r="D32" s="13">
        <v>54.1</v>
      </c>
      <c r="E32" s="13">
        <v>53.2</v>
      </c>
      <c r="F32" s="13">
        <v>61.4</v>
      </c>
      <c r="G32" s="12">
        <v>43.16</v>
      </c>
      <c r="H32" s="12">
        <v>62.95</v>
      </c>
      <c r="I32" s="12">
        <v>57.64</v>
      </c>
      <c r="J32" s="12">
        <v>46.29</v>
      </c>
      <c r="K32" s="12">
        <v>52.81</v>
      </c>
      <c r="L32" s="12">
        <v>65.89</v>
      </c>
      <c r="M32" s="12">
        <v>66.91</v>
      </c>
      <c r="N32" s="12">
        <v>68.62</v>
      </c>
      <c r="O32" s="12">
        <v>60.07</v>
      </c>
      <c r="P32" s="12">
        <v>50.84</v>
      </c>
      <c r="Q32" s="12">
        <v>56.76</v>
      </c>
      <c r="R32" s="12">
        <v>55.02</v>
      </c>
      <c r="S32" s="12">
        <v>67.91</v>
      </c>
      <c r="T32" s="12">
        <v>53.94</v>
      </c>
      <c r="U32" s="12">
        <v>66.23</v>
      </c>
      <c r="V32" s="23"/>
      <c r="W32" s="21"/>
      <c r="X32" s="7"/>
      <c r="Y32" s="5"/>
      <c r="Z32" s="5"/>
    </row>
    <row r="33" spans="1:26" ht="6" customHeight="1">
      <c r="A33" s="10"/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0"/>
      <c r="V33" s="18"/>
      <c r="W33" s="18"/>
      <c r="X33" s="5"/>
      <c r="Y33" s="5"/>
      <c r="Z33" s="5"/>
    </row>
    <row r="34" spans="1:27" ht="15.75">
      <c r="A34" s="5"/>
      <c r="B34" s="5"/>
      <c r="C34" s="5"/>
      <c r="D34" s="5"/>
      <c r="E34" s="5"/>
      <c r="F34" s="5"/>
      <c r="G34" s="5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5"/>
      <c r="T34" s="5"/>
      <c r="U34" s="5"/>
      <c r="V34" s="20"/>
      <c r="W34" s="20"/>
      <c r="X34" s="5"/>
      <c r="Y34" s="5"/>
      <c r="Z34" s="7"/>
      <c r="AA34" s="2"/>
    </row>
    <row r="35" spans="1:27" ht="15.75">
      <c r="A35" s="17" t="s">
        <v>36</v>
      </c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5"/>
      <c r="U35" s="5"/>
      <c r="V35" s="20"/>
      <c r="W35" s="20"/>
      <c r="X35" s="5"/>
      <c r="Y35" s="5"/>
      <c r="Z35" s="7"/>
      <c r="AA35" s="2"/>
    </row>
    <row r="36" spans="1:26" ht="4.5" customHeight="1">
      <c r="A36" s="10"/>
      <c r="B36" s="10"/>
      <c r="C36" s="10"/>
      <c r="D36" s="10"/>
      <c r="E36" s="1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0"/>
      <c r="V36" s="18"/>
      <c r="W36" s="18"/>
      <c r="X36" s="5"/>
      <c r="Y36" s="5"/>
      <c r="Z36" s="5"/>
    </row>
    <row r="37" spans="1:26" ht="15.75">
      <c r="A37" s="3" t="s">
        <v>0</v>
      </c>
      <c r="B37" s="6">
        <v>1975</v>
      </c>
      <c r="C37" s="6">
        <v>1976</v>
      </c>
      <c r="D37" s="6">
        <v>1977</v>
      </c>
      <c r="E37" s="6">
        <v>1978</v>
      </c>
      <c r="F37" s="6">
        <v>1979</v>
      </c>
      <c r="G37" s="6">
        <v>1980</v>
      </c>
      <c r="H37" s="6">
        <v>1981</v>
      </c>
      <c r="I37" s="9">
        <v>1982</v>
      </c>
      <c r="J37" s="9">
        <v>1983</v>
      </c>
      <c r="K37" s="9">
        <v>1984</v>
      </c>
      <c r="L37" s="9">
        <v>1985</v>
      </c>
      <c r="M37" s="9">
        <v>1986</v>
      </c>
      <c r="N37" s="9">
        <v>1987</v>
      </c>
      <c r="O37" s="9">
        <v>1988</v>
      </c>
      <c r="P37" s="9">
        <v>1989</v>
      </c>
      <c r="Q37" s="9">
        <v>1990</v>
      </c>
      <c r="R37" s="9">
        <v>1991</v>
      </c>
      <c r="S37" s="6">
        <v>1992</v>
      </c>
      <c r="T37" s="6">
        <v>1993</v>
      </c>
      <c r="U37" s="6">
        <v>1994</v>
      </c>
      <c r="V37" s="19"/>
      <c r="W37" s="19"/>
      <c r="X37" s="5"/>
      <c r="Y37" s="5"/>
      <c r="Z37" s="5"/>
    </row>
    <row r="38" spans="1:26" ht="6.75" customHeight="1">
      <c r="A38" s="10"/>
      <c r="B38" s="10"/>
      <c r="C38" s="10"/>
      <c r="D38" s="10"/>
      <c r="E38" s="1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0"/>
      <c r="V38" s="18"/>
      <c r="W38" s="18"/>
      <c r="X38" s="5"/>
      <c r="Y38" s="5"/>
      <c r="Z38" s="5"/>
    </row>
    <row r="39" spans="1:26" ht="15.75">
      <c r="A39" s="5"/>
      <c r="B39" s="5"/>
      <c r="C39" s="5"/>
      <c r="D39" s="5"/>
      <c r="E39" s="5"/>
      <c r="F39" s="5"/>
      <c r="G39" s="5"/>
      <c r="H39" s="5"/>
      <c r="I39" s="7"/>
      <c r="J39" s="5"/>
      <c r="K39" s="3" t="s">
        <v>2</v>
      </c>
      <c r="L39" s="5"/>
      <c r="M39" s="5"/>
      <c r="N39" s="5"/>
      <c r="O39" s="5"/>
      <c r="P39" s="7"/>
      <c r="Q39" s="7"/>
      <c r="R39" s="7"/>
      <c r="S39" s="8" t="s">
        <v>1</v>
      </c>
      <c r="T39" s="8" t="s">
        <v>1</v>
      </c>
      <c r="U39" s="5"/>
      <c r="V39" s="20"/>
      <c r="W39" s="20"/>
      <c r="X39" s="5"/>
      <c r="Y39" s="5"/>
      <c r="Z39" s="5"/>
    </row>
    <row r="40" spans="1:26" ht="15.75">
      <c r="A40" s="3" t="s">
        <v>3</v>
      </c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  <c r="T40" s="8" t="s">
        <v>1</v>
      </c>
      <c r="U40" s="3" t="s">
        <v>1</v>
      </c>
      <c r="V40" s="24"/>
      <c r="W40" s="20"/>
      <c r="X40" s="5"/>
      <c r="Y40" s="5"/>
      <c r="Z40" s="7"/>
    </row>
    <row r="41" spans="1:27" ht="15.75">
      <c r="A41" s="3" t="s">
        <v>4</v>
      </c>
      <c r="B41" s="5"/>
      <c r="C41" s="5"/>
      <c r="D41" s="5"/>
      <c r="E41" s="5"/>
      <c r="F41" s="5"/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5"/>
      <c r="T41" s="5"/>
      <c r="U41" s="7"/>
      <c r="V41" s="20"/>
      <c r="W41" s="20"/>
      <c r="X41" s="5"/>
      <c r="Y41" s="5"/>
      <c r="Z41" s="3" t="s">
        <v>1</v>
      </c>
      <c r="AA41" s="1" t="s">
        <v>1</v>
      </c>
    </row>
    <row r="42" spans="1:27" ht="15.75">
      <c r="A42" s="3" t="s">
        <v>5</v>
      </c>
      <c r="B42" s="13">
        <f aca="true" t="shared" si="6" ref="B42:U42">B8</f>
        <v>109.00399999999999</v>
      </c>
      <c r="C42" s="13">
        <f t="shared" si="6"/>
        <v>93.84</v>
      </c>
      <c r="D42" s="13">
        <f t="shared" si="6"/>
        <v>99.003</v>
      </c>
      <c r="E42" s="13">
        <f t="shared" si="6"/>
        <v>152.15200000000002</v>
      </c>
      <c r="F42" s="13">
        <f t="shared" si="6"/>
        <v>144.29</v>
      </c>
      <c r="G42" s="13">
        <f t="shared" si="6"/>
        <v>131.2064</v>
      </c>
      <c r="H42" s="13">
        <f t="shared" si="6"/>
        <v>141.63750000000002</v>
      </c>
      <c r="I42" s="13">
        <f t="shared" si="6"/>
        <v>121.62039999999999</v>
      </c>
      <c r="J42" s="13">
        <f t="shared" si="6"/>
        <v>131.46359999999999</v>
      </c>
      <c r="K42" s="13">
        <f t="shared" si="6"/>
        <v>123.5754</v>
      </c>
      <c r="L42" s="13">
        <f t="shared" si="6"/>
        <v>125.19099999999999</v>
      </c>
      <c r="M42" s="13">
        <f t="shared" si="6"/>
        <v>91.6667</v>
      </c>
      <c r="N42" s="13">
        <f t="shared" si="6"/>
        <v>96.068</v>
      </c>
      <c r="O42" s="13">
        <f t="shared" si="6"/>
        <v>141.7652</v>
      </c>
      <c r="P42" s="13">
        <f t="shared" si="6"/>
        <v>105.2388</v>
      </c>
      <c r="Q42" s="13">
        <f t="shared" si="6"/>
        <v>117.49319999999999</v>
      </c>
      <c r="R42" s="13">
        <f t="shared" si="6"/>
        <v>124.89540000000001</v>
      </c>
      <c r="S42" s="13">
        <f t="shared" si="6"/>
        <v>127.67079999999999</v>
      </c>
      <c r="T42" s="13">
        <f t="shared" si="6"/>
        <v>113.274</v>
      </c>
      <c r="U42" s="13">
        <f t="shared" si="6"/>
        <v>127.1616</v>
      </c>
      <c r="V42" s="21"/>
      <c r="W42" s="21"/>
      <c r="X42" s="7"/>
      <c r="Y42" s="7"/>
      <c r="Z42" s="7"/>
      <c r="AA42" s="2"/>
    </row>
    <row r="43" spans="1:27" ht="15.75">
      <c r="A43" s="3" t="s">
        <v>6</v>
      </c>
      <c r="B43" s="13">
        <f aca="true" t="shared" si="7" ref="B43:U43">B9</f>
        <v>109.00399999999999</v>
      </c>
      <c r="C43" s="13">
        <f t="shared" si="7"/>
        <v>93.84</v>
      </c>
      <c r="D43" s="13">
        <f t="shared" si="7"/>
        <v>99.003</v>
      </c>
      <c r="E43" s="13">
        <f t="shared" si="7"/>
        <v>152.15200000000002</v>
      </c>
      <c r="F43" s="13">
        <f t="shared" si="7"/>
        <v>144.29</v>
      </c>
      <c r="G43" s="13">
        <f t="shared" si="7"/>
        <v>131.2064</v>
      </c>
      <c r="H43" s="13">
        <f t="shared" si="7"/>
        <v>141.63750000000002</v>
      </c>
      <c r="I43" s="13">
        <f t="shared" si="7"/>
        <v>121.62039999999999</v>
      </c>
      <c r="J43" s="13">
        <f t="shared" si="7"/>
        <v>131.46359999999999</v>
      </c>
      <c r="K43" s="13">
        <f t="shared" si="7"/>
        <v>123.5754</v>
      </c>
      <c r="L43" s="13">
        <f t="shared" si="7"/>
        <v>125.19099999999999</v>
      </c>
      <c r="M43" s="13">
        <f t="shared" si="7"/>
        <v>91.6667</v>
      </c>
      <c r="N43" s="13">
        <f t="shared" si="7"/>
        <v>96.068</v>
      </c>
      <c r="O43" s="13">
        <f t="shared" si="7"/>
        <v>141.7652</v>
      </c>
      <c r="P43" s="13">
        <f t="shared" si="7"/>
        <v>105.2388</v>
      </c>
      <c r="Q43" s="13">
        <f t="shared" si="7"/>
        <v>117.49319999999999</v>
      </c>
      <c r="R43" s="13">
        <f t="shared" si="7"/>
        <v>124.89540000000001</v>
      </c>
      <c r="S43" s="13">
        <f t="shared" si="7"/>
        <v>127.67079999999999</v>
      </c>
      <c r="T43" s="13">
        <f t="shared" si="7"/>
        <v>113.274</v>
      </c>
      <c r="U43" s="13">
        <f t="shared" si="7"/>
        <v>127.1616</v>
      </c>
      <c r="V43" s="21"/>
      <c r="W43" s="21"/>
      <c r="X43" s="7"/>
      <c r="Y43" s="7"/>
      <c r="Z43" s="7"/>
      <c r="AA43" s="2"/>
    </row>
    <row r="44" spans="1:27" ht="15.75">
      <c r="A44" s="5"/>
      <c r="B44" s="14"/>
      <c r="C44" s="14"/>
      <c r="D44" s="14"/>
      <c r="E44" s="14"/>
      <c r="F44" s="14"/>
      <c r="G44" s="14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22"/>
      <c r="W44" s="22"/>
      <c r="X44" s="5"/>
      <c r="Y44" s="5"/>
      <c r="Z44" s="7"/>
      <c r="AA44" s="2"/>
    </row>
    <row r="45" spans="1:26" ht="15.75">
      <c r="A45" s="3" t="s">
        <v>25</v>
      </c>
      <c r="B45" s="14"/>
      <c r="C45" s="14"/>
      <c r="D45" s="14"/>
      <c r="E45" s="14"/>
      <c r="F45" s="14"/>
      <c r="G45" s="14"/>
      <c r="H45" s="1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5" t="s">
        <v>1</v>
      </c>
      <c r="T45" s="14"/>
      <c r="U45" s="14"/>
      <c r="V45" s="22"/>
      <c r="W45" s="22"/>
      <c r="X45" s="5"/>
      <c r="Y45" s="5"/>
      <c r="Z45" s="5"/>
    </row>
    <row r="46" spans="1:26" ht="15.75">
      <c r="A46" s="3" t="s">
        <v>26</v>
      </c>
      <c r="B46" s="13">
        <f aca="true" t="shared" si="8" ref="B46:U46">B20</f>
        <v>41.080000000000005</v>
      </c>
      <c r="C46" s="13">
        <f t="shared" si="8"/>
        <v>36.78</v>
      </c>
      <c r="D46" s="13">
        <f t="shared" si="8"/>
        <v>40.489999999999995</v>
      </c>
      <c r="E46" s="13">
        <f t="shared" si="8"/>
        <v>43.02</v>
      </c>
      <c r="F46" s="13">
        <f t="shared" si="8"/>
        <v>51.419999999999995</v>
      </c>
      <c r="G46" s="13">
        <f t="shared" si="8"/>
        <v>58.260000000000005</v>
      </c>
      <c r="H46" s="13">
        <f t="shared" si="8"/>
        <v>67.44000000000001</v>
      </c>
      <c r="I46" s="13">
        <f t="shared" si="8"/>
        <v>69.16</v>
      </c>
      <c r="J46" s="13">
        <f t="shared" si="8"/>
        <v>66.76</v>
      </c>
      <c r="K46" s="13">
        <f t="shared" si="8"/>
        <v>64.86</v>
      </c>
      <c r="L46" s="13">
        <f t="shared" si="8"/>
        <v>62.61000000000001</v>
      </c>
      <c r="M46" s="13">
        <f t="shared" si="8"/>
        <v>55.5</v>
      </c>
      <c r="N46" s="13">
        <f t="shared" si="8"/>
        <v>55.489999999999995</v>
      </c>
      <c r="O46" s="13">
        <f t="shared" si="8"/>
        <v>56.50000000000001</v>
      </c>
      <c r="P46" s="13">
        <f t="shared" si="8"/>
        <v>71.32999999999998</v>
      </c>
      <c r="Q46" s="13">
        <f t="shared" si="8"/>
        <v>70.94</v>
      </c>
      <c r="R46" s="13">
        <f t="shared" si="8"/>
        <v>74.67</v>
      </c>
      <c r="S46" s="13">
        <f t="shared" si="8"/>
        <v>77.07000000000001</v>
      </c>
      <c r="T46" s="13">
        <f t="shared" si="8"/>
        <v>78.03000000000002</v>
      </c>
      <c r="U46" s="13">
        <f t="shared" si="8"/>
        <v>80.39</v>
      </c>
      <c r="V46" s="21"/>
      <c r="W46" s="21"/>
      <c r="X46" s="7"/>
      <c r="Y46" s="7"/>
      <c r="Z46" s="5"/>
    </row>
    <row r="47" spans="1:27" ht="15.75">
      <c r="A47" s="3" t="s">
        <v>17</v>
      </c>
      <c r="B47" s="13">
        <f aca="true" t="shared" si="9" ref="B47:U47">B22</f>
        <v>5.49</v>
      </c>
      <c r="C47" s="13">
        <f t="shared" si="9"/>
        <v>5.83</v>
      </c>
      <c r="D47" s="13">
        <f t="shared" si="9"/>
        <v>6.19</v>
      </c>
      <c r="E47" s="13">
        <f t="shared" si="9"/>
        <v>6.61</v>
      </c>
      <c r="F47" s="13">
        <f t="shared" si="9"/>
        <v>7.26</v>
      </c>
      <c r="G47" s="13">
        <f t="shared" si="9"/>
        <v>7.71</v>
      </c>
      <c r="H47" s="13">
        <f t="shared" si="9"/>
        <v>9.13</v>
      </c>
      <c r="I47" s="13">
        <f t="shared" si="9"/>
        <v>8.11</v>
      </c>
      <c r="J47" s="13">
        <f t="shared" si="9"/>
        <v>7.65</v>
      </c>
      <c r="K47" s="13">
        <f t="shared" si="9"/>
        <v>7.68</v>
      </c>
      <c r="L47" s="13">
        <f t="shared" si="9"/>
        <v>5.67</v>
      </c>
      <c r="M47" s="13">
        <f t="shared" si="9"/>
        <v>6.01</v>
      </c>
      <c r="N47" s="13">
        <f t="shared" si="9"/>
        <v>6.83</v>
      </c>
      <c r="O47" s="13">
        <f t="shared" si="9"/>
        <v>9.4</v>
      </c>
      <c r="P47" s="13">
        <f t="shared" si="9"/>
        <v>6.32</v>
      </c>
      <c r="Q47" s="13">
        <f t="shared" si="9"/>
        <v>5.28</v>
      </c>
      <c r="R47" s="13">
        <f t="shared" si="9"/>
        <v>4.64</v>
      </c>
      <c r="S47" s="13">
        <f t="shared" si="9"/>
        <v>5.88</v>
      </c>
      <c r="T47" s="13">
        <f t="shared" si="9"/>
        <v>8.39</v>
      </c>
      <c r="U47" s="13">
        <f t="shared" si="9"/>
        <v>9.25</v>
      </c>
      <c r="V47" s="21"/>
      <c r="W47" s="21"/>
      <c r="X47" s="7"/>
      <c r="Y47" s="7"/>
      <c r="Z47" s="7"/>
      <c r="AA47" s="2"/>
    </row>
    <row r="48" spans="1:27" ht="15.75">
      <c r="A48" s="3" t="s">
        <v>18</v>
      </c>
      <c r="B48" s="13">
        <f aca="true" t="shared" si="10" ref="B48:U48">B23</f>
        <v>4.89</v>
      </c>
      <c r="C48" s="13">
        <f t="shared" si="10"/>
        <v>4.86</v>
      </c>
      <c r="D48" s="13">
        <f t="shared" si="10"/>
        <v>5.53</v>
      </c>
      <c r="E48" s="13">
        <f t="shared" si="10"/>
        <v>5.92</v>
      </c>
      <c r="F48" s="13">
        <f t="shared" si="10"/>
        <v>6.71</v>
      </c>
      <c r="G48" s="13">
        <f t="shared" si="10"/>
        <v>8.03</v>
      </c>
      <c r="H48" s="13">
        <f t="shared" si="10"/>
        <v>8.47</v>
      </c>
      <c r="I48" s="13">
        <f t="shared" si="10"/>
        <v>7.45</v>
      </c>
      <c r="J48" s="13">
        <f t="shared" si="10"/>
        <v>7.82</v>
      </c>
      <c r="K48" s="13">
        <f t="shared" si="10"/>
        <v>8.34</v>
      </c>
      <c r="L48" s="13">
        <f t="shared" si="10"/>
        <v>7.51</v>
      </c>
      <c r="M48" s="13">
        <f t="shared" si="10"/>
        <v>7.92</v>
      </c>
      <c r="N48" s="13">
        <f t="shared" si="10"/>
        <v>8.32</v>
      </c>
      <c r="O48" s="13">
        <f t="shared" si="10"/>
        <v>8.72</v>
      </c>
      <c r="P48" s="13">
        <f t="shared" si="10"/>
        <v>13.15</v>
      </c>
      <c r="Q48" s="13">
        <f t="shared" si="10"/>
        <v>10.02</v>
      </c>
      <c r="R48" s="13">
        <f t="shared" si="10"/>
        <v>8.9</v>
      </c>
      <c r="S48" s="13">
        <f t="shared" si="10"/>
        <v>10.35</v>
      </c>
      <c r="T48" s="13">
        <f t="shared" si="10"/>
        <v>11.48</v>
      </c>
      <c r="U48" s="13">
        <f t="shared" si="10"/>
        <v>13.38</v>
      </c>
      <c r="V48" s="21"/>
      <c r="W48" s="21"/>
      <c r="X48" s="7"/>
      <c r="Y48" s="7"/>
      <c r="Z48" s="7"/>
      <c r="AA48" s="2"/>
    </row>
    <row r="49" spans="1:27" ht="15.75">
      <c r="A49" s="3" t="s">
        <v>27</v>
      </c>
      <c r="B49" s="13">
        <v>14.09</v>
      </c>
      <c r="C49" s="13">
        <v>17.26</v>
      </c>
      <c r="D49" s="13">
        <v>17.91</v>
      </c>
      <c r="E49" s="13">
        <v>18.58</v>
      </c>
      <c r="F49" s="13">
        <v>22.61</v>
      </c>
      <c r="G49" s="13">
        <v>25.67</v>
      </c>
      <c r="H49" s="13">
        <v>27.26</v>
      </c>
      <c r="I49" s="13">
        <v>23.87</v>
      </c>
      <c r="J49" s="13">
        <v>26.74</v>
      </c>
      <c r="K49" s="13">
        <v>23.93</v>
      </c>
      <c r="L49" s="13">
        <v>22.56</v>
      </c>
      <c r="M49" s="13">
        <v>23.04</v>
      </c>
      <c r="N49" s="13">
        <v>23.13</v>
      </c>
      <c r="O49" s="13">
        <v>24.46</v>
      </c>
      <c r="P49" s="13">
        <v>22.77</v>
      </c>
      <c r="Q49" s="13">
        <v>22.75</v>
      </c>
      <c r="R49" s="13">
        <v>24.51</v>
      </c>
      <c r="S49" s="13">
        <v>26.77</v>
      </c>
      <c r="T49" s="13">
        <v>26.33</v>
      </c>
      <c r="U49" s="13">
        <v>27.96</v>
      </c>
      <c r="V49" s="21"/>
      <c r="W49" s="21"/>
      <c r="X49" s="7"/>
      <c r="Y49" s="5"/>
      <c r="Z49" s="7"/>
      <c r="AA49" s="2"/>
    </row>
    <row r="50" spans="1:26" ht="15.75">
      <c r="A50" s="3" t="s">
        <v>28</v>
      </c>
      <c r="B50" s="13">
        <v>1.16</v>
      </c>
      <c r="C50" s="13">
        <v>0.89</v>
      </c>
      <c r="D50" s="13">
        <v>0.92</v>
      </c>
      <c r="E50" s="13">
        <v>1.21</v>
      </c>
      <c r="F50" s="13">
        <v>1.83</v>
      </c>
      <c r="G50" s="13">
        <v>2.38</v>
      </c>
      <c r="H50" s="13">
        <v>3.33</v>
      </c>
      <c r="I50" s="13">
        <v>2.9</v>
      </c>
      <c r="J50" s="13">
        <v>2.29</v>
      </c>
      <c r="K50" s="13">
        <v>2.42</v>
      </c>
      <c r="L50" s="13">
        <v>2.17</v>
      </c>
      <c r="M50" s="13">
        <v>1.32</v>
      </c>
      <c r="N50" s="13">
        <v>1.47</v>
      </c>
      <c r="O50" s="13">
        <v>1.73</v>
      </c>
      <c r="P50" s="13">
        <v>2.87</v>
      </c>
      <c r="Q50" s="13">
        <v>2.65</v>
      </c>
      <c r="R50" s="13">
        <v>2.03</v>
      </c>
      <c r="S50" s="13">
        <v>1.38</v>
      </c>
      <c r="T50" s="13">
        <v>1.22</v>
      </c>
      <c r="U50" s="13">
        <v>1.87</v>
      </c>
      <c r="V50" s="21"/>
      <c r="W50" s="21"/>
      <c r="X50" s="7"/>
      <c r="Y50" s="5"/>
      <c r="Z50" s="7"/>
    </row>
    <row r="51" spans="1:26" ht="15.75">
      <c r="A51" s="3" t="s">
        <v>29</v>
      </c>
      <c r="B51" s="13">
        <v>4.03</v>
      </c>
      <c r="C51" s="13">
        <v>4.62</v>
      </c>
      <c r="D51" s="13">
        <v>4.28</v>
      </c>
      <c r="E51" s="13">
        <v>4.15</v>
      </c>
      <c r="F51" s="13">
        <v>4.96</v>
      </c>
      <c r="G51" s="13">
        <v>5.15</v>
      </c>
      <c r="H51" s="13">
        <v>4.99</v>
      </c>
      <c r="I51" s="13">
        <v>4.1</v>
      </c>
      <c r="J51" s="13">
        <v>4.04</v>
      </c>
      <c r="K51" s="13">
        <v>4.73</v>
      </c>
      <c r="L51" s="13">
        <v>4.11</v>
      </c>
      <c r="M51" s="13">
        <v>4.19</v>
      </c>
      <c r="N51" s="13">
        <v>4.18</v>
      </c>
      <c r="O51" s="13">
        <v>5.1</v>
      </c>
      <c r="P51" s="13">
        <v>15.45</v>
      </c>
      <c r="Q51" s="13">
        <v>9.86</v>
      </c>
      <c r="R51" s="13">
        <v>11.85</v>
      </c>
      <c r="S51" s="13">
        <v>13.5</v>
      </c>
      <c r="T51" s="13">
        <v>13.31</v>
      </c>
      <c r="U51" s="13">
        <v>14.64</v>
      </c>
      <c r="V51" s="21"/>
      <c r="W51" s="21"/>
      <c r="X51" s="7"/>
      <c r="Y51" s="5"/>
      <c r="Z51" s="7"/>
    </row>
    <row r="52" spans="1:26" ht="15.75">
      <c r="A52" s="3" t="s">
        <v>30</v>
      </c>
      <c r="B52" s="13">
        <v>21.98</v>
      </c>
      <c r="C52" s="13">
        <v>18.28</v>
      </c>
      <c r="D52" s="13">
        <v>19.46</v>
      </c>
      <c r="E52" s="13">
        <v>23.11</v>
      </c>
      <c r="F52" s="13">
        <v>31.81</v>
      </c>
      <c r="G52" s="13">
        <v>28.61</v>
      </c>
      <c r="H52" s="13">
        <v>31.51</v>
      </c>
      <c r="I52" s="13">
        <v>28.23</v>
      </c>
      <c r="J52" s="13">
        <v>31.18</v>
      </c>
      <c r="K52" s="13">
        <v>28.86</v>
      </c>
      <c r="L52" s="13">
        <v>33.79</v>
      </c>
      <c r="M52" s="13">
        <v>25.51</v>
      </c>
      <c r="N52" s="13">
        <v>26.47</v>
      </c>
      <c r="O52" s="13">
        <v>37.2</v>
      </c>
      <c r="P52" s="13">
        <v>27.46</v>
      </c>
      <c r="Q52" s="13">
        <v>25.55</v>
      </c>
      <c r="R52" s="13">
        <v>25.7</v>
      </c>
      <c r="S52" s="13">
        <v>25.92</v>
      </c>
      <c r="T52" s="13">
        <v>21.71</v>
      </c>
      <c r="U52" s="13">
        <v>25.75</v>
      </c>
      <c r="V52" s="21"/>
      <c r="W52" s="21"/>
      <c r="X52" s="7"/>
      <c r="Y52" s="5"/>
      <c r="Z52" s="7"/>
    </row>
    <row r="53" spans="1:26" ht="15.75">
      <c r="A53" s="3" t="s">
        <v>31</v>
      </c>
      <c r="B53" s="13">
        <v>7.53</v>
      </c>
      <c r="C53" s="13">
        <v>8.42</v>
      </c>
      <c r="D53" s="13">
        <v>9.34</v>
      </c>
      <c r="E53" s="13">
        <v>8.06</v>
      </c>
      <c r="F53" s="13">
        <v>9.17</v>
      </c>
      <c r="G53" s="13">
        <v>9.46</v>
      </c>
      <c r="H53" s="13">
        <v>10.69</v>
      </c>
      <c r="I53" s="13">
        <v>10.92</v>
      </c>
      <c r="J53" s="13">
        <v>10.52</v>
      </c>
      <c r="K53" s="13">
        <v>10.14</v>
      </c>
      <c r="L53" s="13">
        <v>9.56</v>
      </c>
      <c r="M53" s="13">
        <v>10.17</v>
      </c>
      <c r="N53" s="13">
        <v>9.88</v>
      </c>
      <c r="O53" s="13">
        <v>9.98</v>
      </c>
      <c r="P53" s="13">
        <v>16.95</v>
      </c>
      <c r="Q53" s="13">
        <v>17.1</v>
      </c>
      <c r="R53" s="13">
        <v>17.55</v>
      </c>
      <c r="S53" s="13">
        <v>18.42</v>
      </c>
      <c r="T53" s="13">
        <v>17.69</v>
      </c>
      <c r="U53" s="13">
        <v>18.64</v>
      </c>
      <c r="V53" s="21"/>
      <c r="W53" s="21"/>
      <c r="X53" s="7"/>
      <c r="Y53" s="5"/>
      <c r="Z53" s="7"/>
    </row>
    <row r="54" spans="1:26" ht="15.75">
      <c r="A54" s="3" t="s">
        <v>32</v>
      </c>
      <c r="B54" s="13">
        <f aca="true" t="shared" si="11" ref="B54:U54">SUM(B46:B53)</f>
        <v>100.25000000000001</v>
      </c>
      <c r="C54" s="13">
        <f t="shared" si="11"/>
        <v>96.94000000000001</v>
      </c>
      <c r="D54" s="13">
        <f t="shared" si="11"/>
        <v>104.12</v>
      </c>
      <c r="E54" s="13">
        <f t="shared" si="11"/>
        <v>110.66</v>
      </c>
      <c r="F54" s="13">
        <f t="shared" si="11"/>
        <v>135.76999999999998</v>
      </c>
      <c r="G54" s="13">
        <f t="shared" si="11"/>
        <v>145.27</v>
      </c>
      <c r="H54" s="13">
        <f t="shared" si="11"/>
        <v>162.82</v>
      </c>
      <c r="I54" s="13">
        <f t="shared" si="11"/>
        <v>154.73999999999998</v>
      </c>
      <c r="J54" s="13">
        <f t="shared" si="11"/>
        <v>157.00000000000003</v>
      </c>
      <c r="K54" s="13">
        <f t="shared" si="11"/>
        <v>150.95999999999998</v>
      </c>
      <c r="L54" s="13">
        <f t="shared" si="11"/>
        <v>147.98000000000002</v>
      </c>
      <c r="M54" s="13">
        <f t="shared" si="11"/>
        <v>133.66</v>
      </c>
      <c r="N54" s="13">
        <f t="shared" si="11"/>
        <v>135.76999999999998</v>
      </c>
      <c r="O54" s="13">
        <f t="shared" si="11"/>
        <v>153.09</v>
      </c>
      <c r="P54" s="13">
        <f t="shared" si="11"/>
        <v>176.29999999999998</v>
      </c>
      <c r="Q54" s="13">
        <f t="shared" si="11"/>
        <v>164.15</v>
      </c>
      <c r="R54" s="13">
        <f t="shared" si="11"/>
        <v>169.85000000000002</v>
      </c>
      <c r="S54" s="13">
        <f t="shared" si="11"/>
        <v>179.29000000000002</v>
      </c>
      <c r="T54" s="13">
        <f t="shared" si="11"/>
        <v>178.16000000000003</v>
      </c>
      <c r="U54" s="13">
        <f t="shared" si="11"/>
        <v>191.88</v>
      </c>
      <c r="V54" s="21"/>
      <c r="W54" s="21"/>
      <c r="X54" s="7"/>
      <c r="Y54" s="7"/>
      <c r="Z54" s="7"/>
    </row>
    <row r="55" spans="1:26" ht="15.75">
      <c r="A55" s="5"/>
      <c r="B55" s="14"/>
      <c r="C55" s="14"/>
      <c r="D55" s="14"/>
      <c r="E55" s="14"/>
      <c r="F55" s="14"/>
      <c r="G55" s="14"/>
      <c r="H55" s="14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 t="s">
        <v>1</v>
      </c>
      <c r="T55" s="14"/>
      <c r="U55" s="14"/>
      <c r="V55" s="22"/>
      <c r="W55" s="22"/>
      <c r="X55" s="5"/>
      <c r="Y55" s="5"/>
      <c r="Z55" s="5"/>
    </row>
    <row r="56" spans="1:26" ht="15.75">
      <c r="A56" s="3" t="s">
        <v>33</v>
      </c>
      <c r="B56" s="13">
        <f aca="true" t="shared" si="12" ref="B56:U56">B43-B54</f>
        <v>8.753999999999976</v>
      </c>
      <c r="C56" s="13">
        <f t="shared" si="12"/>
        <v>-3.1000000000000085</v>
      </c>
      <c r="D56" s="13">
        <f t="shared" si="12"/>
        <v>-5.117000000000004</v>
      </c>
      <c r="E56" s="13">
        <f t="shared" si="12"/>
        <v>41.49200000000002</v>
      </c>
      <c r="F56" s="13">
        <f t="shared" si="12"/>
        <v>8.52000000000001</v>
      </c>
      <c r="G56" s="13">
        <f t="shared" si="12"/>
        <v>-14.063600000000008</v>
      </c>
      <c r="H56" s="13">
        <f t="shared" si="12"/>
        <v>-21.182499999999976</v>
      </c>
      <c r="I56" s="13">
        <f t="shared" si="12"/>
        <v>-33.11959999999999</v>
      </c>
      <c r="J56" s="13">
        <f t="shared" si="12"/>
        <v>-25.536400000000043</v>
      </c>
      <c r="K56" s="13">
        <f t="shared" si="12"/>
        <v>-27.384599999999978</v>
      </c>
      <c r="L56" s="13">
        <f t="shared" si="12"/>
        <v>-22.78900000000003</v>
      </c>
      <c r="M56" s="13">
        <f t="shared" si="12"/>
        <v>-41.99329999999999</v>
      </c>
      <c r="N56" s="13">
        <f t="shared" si="12"/>
        <v>-39.701999999999984</v>
      </c>
      <c r="O56" s="13">
        <f t="shared" si="12"/>
        <v>-11.32480000000001</v>
      </c>
      <c r="P56" s="13">
        <f t="shared" si="12"/>
        <v>-71.06119999999999</v>
      </c>
      <c r="Q56" s="13">
        <f t="shared" si="12"/>
        <v>-46.65680000000002</v>
      </c>
      <c r="R56" s="13">
        <f t="shared" si="12"/>
        <v>-44.95460000000001</v>
      </c>
      <c r="S56" s="13">
        <f t="shared" si="12"/>
        <v>-51.619200000000035</v>
      </c>
      <c r="T56" s="13">
        <f t="shared" si="12"/>
        <v>-64.88600000000002</v>
      </c>
      <c r="U56" s="13">
        <f t="shared" si="12"/>
        <v>-64.71839999999999</v>
      </c>
      <c r="V56" s="21"/>
      <c r="W56" s="21"/>
      <c r="X56" s="7"/>
      <c r="Y56" s="7"/>
      <c r="Z56" s="5"/>
    </row>
    <row r="57" spans="1:26" ht="4.5" customHeight="1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5"/>
      <c r="W57" s="25"/>
      <c r="X57" s="5"/>
      <c r="Y57" s="5"/>
      <c r="Z57" s="5"/>
    </row>
    <row r="58" spans="1:26" ht="15.75">
      <c r="A58" s="3" t="s">
        <v>23</v>
      </c>
      <c r="B58" s="13">
        <f aca="true" t="shared" si="13" ref="B58:U58">B31</f>
        <v>2.38</v>
      </c>
      <c r="C58" s="13">
        <f t="shared" si="13"/>
        <v>2.04</v>
      </c>
      <c r="D58" s="13">
        <f t="shared" si="13"/>
        <v>1.83</v>
      </c>
      <c r="E58" s="13">
        <f t="shared" si="13"/>
        <v>2.86</v>
      </c>
      <c r="F58" s="13">
        <f t="shared" si="13"/>
        <v>2.35</v>
      </c>
      <c r="G58" s="13">
        <f t="shared" si="13"/>
        <v>3.04</v>
      </c>
      <c r="H58" s="13">
        <f t="shared" si="13"/>
        <v>2.25</v>
      </c>
      <c r="I58" s="13">
        <f t="shared" si="13"/>
        <v>2.11</v>
      </c>
      <c r="J58" s="13">
        <f t="shared" si="13"/>
        <v>2.84</v>
      </c>
      <c r="K58" s="13">
        <f t="shared" si="13"/>
        <v>2.34</v>
      </c>
      <c r="L58" s="13">
        <f t="shared" si="13"/>
        <v>1.9</v>
      </c>
      <c r="M58" s="13">
        <f t="shared" si="13"/>
        <v>1.37</v>
      </c>
      <c r="N58" s="13">
        <f t="shared" si="13"/>
        <v>1.4</v>
      </c>
      <c r="O58" s="13">
        <f t="shared" si="13"/>
        <v>2.36</v>
      </c>
      <c r="P58" s="13">
        <f t="shared" si="13"/>
        <v>2.07</v>
      </c>
      <c r="Q58" s="13">
        <f t="shared" si="13"/>
        <v>2.07</v>
      </c>
      <c r="R58" s="13">
        <f t="shared" si="13"/>
        <v>2.27</v>
      </c>
      <c r="S58" s="13">
        <f t="shared" si="13"/>
        <v>1.88</v>
      </c>
      <c r="T58" s="13">
        <f t="shared" si="13"/>
        <v>2.1</v>
      </c>
      <c r="U58" s="13">
        <f t="shared" si="13"/>
        <v>1.92</v>
      </c>
      <c r="V58" s="21"/>
      <c r="W58" s="21"/>
      <c r="X58" s="7"/>
      <c r="Y58" s="7"/>
      <c r="Z58" s="5"/>
    </row>
    <row r="59" spans="1:26" ht="15.75">
      <c r="A59" s="3" t="s">
        <v>24</v>
      </c>
      <c r="B59" s="13">
        <f aca="true" t="shared" si="14" ref="B59:U59">B32</f>
        <v>45.8</v>
      </c>
      <c r="C59" s="13">
        <f t="shared" si="14"/>
        <v>46</v>
      </c>
      <c r="D59" s="13">
        <f t="shared" si="14"/>
        <v>54.1</v>
      </c>
      <c r="E59" s="13">
        <f t="shared" si="14"/>
        <v>53.2</v>
      </c>
      <c r="F59" s="13">
        <f t="shared" si="14"/>
        <v>61.4</v>
      </c>
      <c r="G59" s="13">
        <f t="shared" si="14"/>
        <v>43.16</v>
      </c>
      <c r="H59" s="13">
        <f t="shared" si="14"/>
        <v>62.95</v>
      </c>
      <c r="I59" s="13">
        <f t="shared" si="14"/>
        <v>57.64</v>
      </c>
      <c r="J59" s="13">
        <f t="shared" si="14"/>
        <v>46.29</v>
      </c>
      <c r="K59" s="13">
        <f t="shared" si="14"/>
        <v>52.81</v>
      </c>
      <c r="L59" s="13">
        <f t="shared" si="14"/>
        <v>65.89</v>
      </c>
      <c r="M59" s="13">
        <f t="shared" si="14"/>
        <v>66.91</v>
      </c>
      <c r="N59" s="13">
        <f t="shared" si="14"/>
        <v>68.62</v>
      </c>
      <c r="O59" s="13">
        <f t="shared" si="14"/>
        <v>60.07</v>
      </c>
      <c r="P59" s="13">
        <f t="shared" si="14"/>
        <v>50.84</v>
      </c>
      <c r="Q59" s="13">
        <f t="shared" si="14"/>
        <v>56.76</v>
      </c>
      <c r="R59" s="13">
        <f t="shared" si="14"/>
        <v>55.02</v>
      </c>
      <c r="S59" s="13">
        <f t="shared" si="14"/>
        <v>67.91</v>
      </c>
      <c r="T59" s="13">
        <f t="shared" si="14"/>
        <v>53.94</v>
      </c>
      <c r="U59" s="13">
        <f t="shared" si="14"/>
        <v>66.23</v>
      </c>
      <c r="V59" s="21"/>
      <c r="W59" s="21"/>
      <c r="X59" s="7"/>
      <c r="Y59" s="7"/>
      <c r="Z59" s="5"/>
    </row>
    <row r="60" spans="1:26" ht="6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0"/>
      <c r="V60" s="18"/>
      <c r="W60" s="18"/>
      <c r="X60" s="5"/>
      <c r="Y60" s="5"/>
      <c r="Z60" s="5"/>
    </row>
    <row r="61" spans="1:26" ht="15.75">
      <c r="A61" s="3" t="s">
        <v>34</v>
      </c>
      <c r="B61" s="5"/>
      <c r="C61" s="5"/>
      <c r="D61" s="5"/>
      <c r="E61" s="5"/>
      <c r="F61" s="5"/>
      <c r="G61" s="5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/>
      <c r="U61" s="5"/>
      <c r="V61" s="20"/>
      <c r="W61" s="20"/>
      <c r="X61" s="5"/>
      <c r="Y61" s="5"/>
      <c r="Z61" s="5"/>
    </row>
    <row r="62" spans="1:26" ht="15.75">
      <c r="A62" s="3" t="s">
        <v>1</v>
      </c>
      <c r="B62" s="5"/>
      <c r="C62" s="5"/>
      <c r="D62" s="5"/>
      <c r="E62" s="5"/>
      <c r="F62" s="5"/>
      <c r="G62" s="5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/>
      <c r="U62" s="5"/>
      <c r="V62" s="20"/>
      <c r="W62" s="20"/>
      <c r="X62" s="5"/>
      <c r="Y62" s="5"/>
      <c r="Z62" s="5"/>
    </row>
    <row r="63" spans="1:26" ht="15.75">
      <c r="A63" s="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5"/>
      <c r="O63" s="5"/>
      <c r="P63" s="5"/>
      <c r="Q63" s="5"/>
      <c r="R63" s="5"/>
      <c r="S63" s="5"/>
      <c r="T63" s="5"/>
      <c r="U63" s="5"/>
      <c r="V63" s="20"/>
      <c r="W63" s="20"/>
      <c r="X63" s="5"/>
      <c r="Y63" s="5"/>
      <c r="Z63" s="5"/>
    </row>
    <row r="64" spans="1:26" ht="15.75">
      <c r="A64" s="3"/>
      <c r="B64" s="7"/>
      <c r="C64" s="7"/>
      <c r="D64" s="7"/>
      <c r="E64" s="7"/>
      <c r="F64" s="7"/>
      <c r="G64" s="7"/>
      <c r="H64" s="7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0"/>
      <c r="W64" s="20"/>
      <c r="X64" s="5"/>
      <c r="Y64" s="5"/>
      <c r="Z64" s="5"/>
    </row>
    <row r="65" spans="1:26" ht="15.75">
      <c r="A65" s="3"/>
      <c r="B65" s="7"/>
      <c r="C65" s="7"/>
      <c r="D65" s="7"/>
      <c r="E65" s="7"/>
      <c r="F65" s="7"/>
      <c r="G65" s="7"/>
      <c r="H65" s="7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0"/>
      <c r="W65" s="20"/>
      <c r="X65" s="5"/>
      <c r="Y65" s="5"/>
      <c r="Z65" s="5"/>
    </row>
    <row r="66" spans="1:26" ht="6.75" customHeight="1">
      <c r="A66" s="18"/>
      <c r="B66" s="26"/>
      <c r="C66" s="26"/>
      <c r="D66" s="26"/>
      <c r="E66" s="26"/>
      <c r="F66" s="26"/>
      <c r="G66" s="26"/>
      <c r="H66" s="27"/>
      <c r="I66" s="27"/>
      <c r="J66" s="27"/>
      <c r="K66" s="27"/>
      <c r="L66" s="27"/>
      <c r="M66" s="27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5"/>
      <c r="Y66" s="5"/>
      <c r="Z66" s="5"/>
    </row>
    <row r="67" spans="1:26" ht="15.75">
      <c r="A67" s="24"/>
      <c r="B67" s="28"/>
      <c r="C67" s="28"/>
      <c r="D67" s="28"/>
      <c r="E67" s="28"/>
      <c r="F67" s="28"/>
      <c r="G67" s="28"/>
      <c r="H67" s="28"/>
      <c r="I67" s="27"/>
      <c r="J67" s="27"/>
      <c r="K67" s="27"/>
      <c r="L67" s="27"/>
      <c r="M67" s="27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5"/>
      <c r="Y67" s="5"/>
      <c r="Z67" s="5"/>
    </row>
    <row r="68" spans="1:26" ht="6" customHeight="1">
      <c r="A68" s="18"/>
      <c r="B68" s="26"/>
      <c r="C68" s="26"/>
      <c r="D68" s="26"/>
      <c r="E68" s="26"/>
      <c r="F68" s="26"/>
      <c r="G68" s="26"/>
      <c r="H68" s="27"/>
      <c r="I68" s="27"/>
      <c r="J68" s="27"/>
      <c r="K68" s="27"/>
      <c r="L68" s="27"/>
      <c r="M68" s="27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5"/>
      <c r="Y68" s="5"/>
      <c r="Z68" s="5"/>
    </row>
    <row r="69" spans="1:26" ht="15.75">
      <c r="A69" s="29"/>
      <c r="B69" s="20"/>
      <c r="C69" s="29"/>
      <c r="D69" s="29"/>
      <c r="E69" s="27"/>
      <c r="F69" s="27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5"/>
      <c r="Y69" s="5"/>
      <c r="Z69" s="5"/>
    </row>
    <row r="70" spans="1:26" ht="15.75">
      <c r="A70" s="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5"/>
      <c r="O70" s="5"/>
      <c r="P70" s="5"/>
      <c r="Q70" s="5"/>
      <c r="R70" s="5"/>
      <c r="S70" s="5"/>
      <c r="T70" s="5"/>
      <c r="U70" s="5"/>
      <c r="V70" s="20"/>
      <c r="W70" s="20"/>
      <c r="X70" s="5"/>
      <c r="Y70" s="5"/>
      <c r="Z70" s="5"/>
    </row>
    <row r="71" spans="1:26" ht="15.75">
      <c r="A71" s="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5"/>
      <c r="O71" s="5"/>
      <c r="P71" s="5"/>
      <c r="Q71" s="5"/>
      <c r="R71" s="5"/>
      <c r="S71" s="5"/>
      <c r="T71" s="5"/>
      <c r="U71" s="5"/>
      <c r="V71" s="20"/>
      <c r="W71" s="20"/>
      <c r="X71" s="5"/>
      <c r="Y71" s="5"/>
      <c r="Z71" s="5"/>
    </row>
    <row r="72" spans="1:26" ht="15.75">
      <c r="A72" s="3"/>
      <c r="B72" s="13"/>
      <c r="C72" s="13"/>
      <c r="D72" s="13"/>
      <c r="E72" s="13"/>
      <c r="F72" s="13"/>
      <c r="G72" s="13"/>
      <c r="H72" s="7"/>
      <c r="I72" s="7"/>
      <c r="J72" s="7"/>
      <c r="K72" s="7"/>
      <c r="L72" s="7"/>
      <c r="M72" s="7"/>
      <c r="N72" s="5"/>
      <c r="O72" s="5"/>
      <c r="P72" s="5"/>
      <c r="Q72" s="5"/>
      <c r="R72" s="5"/>
      <c r="S72" s="5"/>
      <c r="T72" s="5"/>
      <c r="U72" s="5"/>
      <c r="V72" s="20"/>
      <c r="W72" s="20"/>
      <c r="X72" s="5"/>
      <c r="Y72" s="5"/>
      <c r="Z72" s="5"/>
    </row>
    <row r="73" spans="1:26" ht="15.75">
      <c r="A73" s="3"/>
      <c r="B73" s="13"/>
      <c r="C73" s="13"/>
      <c r="D73" s="13"/>
      <c r="E73" s="13"/>
      <c r="F73" s="13"/>
      <c r="G73" s="1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0"/>
      <c r="W73" s="20"/>
      <c r="X73" s="5"/>
      <c r="Y73" s="5"/>
      <c r="Z73" s="5"/>
    </row>
    <row r="74" spans="1:26" ht="15.75">
      <c r="A74" s="3"/>
      <c r="B74" s="13"/>
      <c r="C74" s="13"/>
      <c r="D74" s="13"/>
      <c r="E74" s="13"/>
      <c r="F74" s="13"/>
      <c r="G74" s="1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0"/>
      <c r="W74" s="20"/>
      <c r="X74" s="5"/>
      <c r="Y74" s="5"/>
      <c r="Z74" s="5"/>
    </row>
    <row r="75" spans="1:26" ht="15.75">
      <c r="A75" s="3"/>
      <c r="B75" s="13"/>
      <c r="C75" s="13"/>
      <c r="D75" s="13"/>
      <c r="E75" s="13"/>
      <c r="F75" s="13"/>
      <c r="G75" s="13"/>
      <c r="H75" s="7"/>
      <c r="I75" s="7"/>
      <c r="J75" s="7"/>
      <c r="K75" s="7"/>
      <c r="L75" s="7"/>
      <c r="M75" s="7"/>
      <c r="N75" s="5"/>
      <c r="O75" s="5"/>
      <c r="P75" s="5"/>
      <c r="Q75" s="5"/>
      <c r="R75" s="5"/>
      <c r="S75" s="5"/>
      <c r="T75" s="5"/>
      <c r="U75" s="5"/>
      <c r="V75" s="20"/>
      <c r="W75" s="20"/>
      <c r="X75" s="5"/>
      <c r="Y75" s="5"/>
      <c r="Z75" s="5"/>
    </row>
    <row r="76" spans="1:26" ht="15.75">
      <c r="A76" s="5"/>
      <c r="B76" s="14"/>
      <c r="C76" s="14"/>
      <c r="D76" s="14"/>
      <c r="E76" s="13"/>
      <c r="F76" s="13"/>
      <c r="G76" s="13"/>
      <c r="H76" s="7"/>
      <c r="I76" s="7"/>
      <c r="J76" s="7"/>
      <c r="K76" s="7"/>
      <c r="L76" s="7"/>
      <c r="M76" s="7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>
      <c r="A77" s="3"/>
      <c r="B77" s="13"/>
      <c r="C77" s="13"/>
      <c r="D77" s="13"/>
      <c r="E77" s="13"/>
      <c r="F77" s="13"/>
      <c r="G77" s="13"/>
      <c r="H77" s="7"/>
      <c r="I77" s="7"/>
      <c r="J77" s="7"/>
      <c r="K77" s="7"/>
      <c r="L77" s="7"/>
      <c r="M77" s="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3"/>
      <c r="B78" s="13"/>
      <c r="C78" s="13"/>
      <c r="D78" s="13"/>
      <c r="E78" s="13"/>
      <c r="F78" s="13"/>
      <c r="G78" s="13"/>
      <c r="H78" s="7"/>
      <c r="I78" s="7"/>
      <c r="J78" s="7"/>
      <c r="K78" s="7"/>
      <c r="L78" s="7"/>
      <c r="M78" s="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3"/>
      <c r="B79" s="13"/>
      <c r="C79" s="13"/>
      <c r="D79" s="13"/>
      <c r="E79" s="13"/>
      <c r="F79" s="13"/>
      <c r="G79" s="13"/>
      <c r="H79" s="7"/>
      <c r="I79" s="7"/>
      <c r="J79" s="7"/>
      <c r="K79" s="7"/>
      <c r="L79" s="7"/>
      <c r="M79" s="7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3"/>
      <c r="B80" s="13"/>
      <c r="C80" s="13"/>
      <c r="D80" s="13"/>
      <c r="E80" s="13"/>
      <c r="F80" s="13"/>
      <c r="G80" s="13"/>
      <c r="H80" s="7"/>
      <c r="I80" s="7"/>
      <c r="J80" s="7"/>
      <c r="K80" s="7"/>
      <c r="L80" s="7"/>
      <c r="M80" s="7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3"/>
      <c r="B81" s="13"/>
      <c r="C81" s="13"/>
      <c r="D81" s="13"/>
      <c r="E81" s="13"/>
      <c r="F81" s="13"/>
      <c r="G81" s="13"/>
      <c r="H81" s="7"/>
      <c r="I81" s="7"/>
      <c r="J81" s="7"/>
      <c r="K81" s="7"/>
      <c r="L81" s="7"/>
      <c r="M81" s="7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3"/>
      <c r="B82" s="13"/>
      <c r="C82" s="13"/>
      <c r="D82" s="13"/>
      <c r="E82" s="13"/>
      <c r="F82" s="13"/>
      <c r="G82" s="13"/>
      <c r="H82" s="7"/>
      <c r="I82" s="7"/>
      <c r="J82" s="7"/>
      <c r="K82" s="7"/>
      <c r="L82" s="7"/>
      <c r="M82" s="7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3"/>
      <c r="B83" s="13"/>
      <c r="C83" s="13"/>
      <c r="D83" s="13"/>
      <c r="E83" s="13"/>
      <c r="F83" s="13"/>
      <c r="G83" s="13"/>
      <c r="H83" s="7"/>
      <c r="I83" s="7"/>
      <c r="J83" s="7"/>
      <c r="K83" s="7"/>
      <c r="L83" s="7"/>
      <c r="M83" s="7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3"/>
      <c r="B84" s="13"/>
      <c r="C84" s="13"/>
      <c r="D84" s="13"/>
      <c r="E84" s="13"/>
      <c r="F84" s="13"/>
      <c r="G84" s="13"/>
      <c r="H84" s="7"/>
      <c r="I84" s="7"/>
      <c r="J84" s="7"/>
      <c r="K84" s="7"/>
      <c r="L84" s="7"/>
      <c r="M84" s="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3"/>
      <c r="B85" s="13"/>
      <c r="C85" s="13"/>
      <c r="D85" s="13"/>
      <c r="E85" s="13"/>
      <c r="F85" s="13"/>
      <c r="G85" s="13"/>
      <c r="H85" s="7"/>
      <c r="I85" s="7"/>
      <c r="J85" s="7"/>
      <c r="K85" s="7"/>
      <c r="L85" s="7"/>
      <c r="M85" s="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3"/>
      <c r="B86" s="13"/>
      <c r="C86" s="13"/>
      <c r="D86" s="13"/>
      <c r="E86" s="13"/>
      <c r="F86" s="13"/>
      <c r="G86" s="13"/>
      <c r="H86" s="7"/>
      <c r="I86" s="7"/>
      <c r="J86" s="7"/>
      <c r="K86" s="7"/>
      <c r="L86" s="7"/>
      <c r="M86" s="7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5"/>
      <c r="B87" s="13"/>
      <c r="C87" s="13"/>
      <c r="D87" s="15"/>
      <c r="E87" s="13"/>
      <c r="F87" s="13"/>
      <c r="G87" s="13"/>
      <c r="H87" s="7"/>
      <c r="I87" s="7"/>
      <c r="J87" s="7"/>
      <c r="K87" s="7"/>
      <c r="L87" s="7"/>
      <c r="M87" s="7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3"/>
      <c r="B88" s="13"/>
      <c r="C88" s="13"/>
      <c r="D88" s="13"/>
      <c r="E88" s="13"/>
      <c r="F88" s="13"/>
      <c r="G88" s="13"/>
      <c r="H88" s="7"/>
      <c r="I88" s="7"/>
      <c r="J88" s="7"/>
      <c r="K88" s="7"/>
      <c r="L88" s="7"/>
      <c r="M88" s="7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3"/>
      <c r="B89" s="13"/>
      <c r="C89" s="13"/>
      <c r="D89" s="13"/>
      <c r="E89" s="13"/>
      <c r="F89" s="13"/>
      <c r="G89" s="13"/>
      <c r="H89" s="7"/>
      <c r="I89" s="7"/>
      <c r="J89" s="7"/>
      <c r="K89" s="7"/>
      <c r="L89" s="7"/>
      <c r="M89" s="7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3"/>
      <c r="B90" s="13"/>
      <c r="C90" s="13"/>
      <c r="D90" s="13"/>
      <c r="E90" s="13"/>
      <c r="F90" s="13"/>
      <c r="G90" s="13"/>
      <c r="H90" s="7"/>
      <c r="I90" s="7"/>
      <c r="J90" s="7"/>
      <c r="K90" s="7"/>
      <c r="L90" s="7"/>
      <c r="M90" s="7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3"/>
      <c r="B91" s="13"/>
      <c r="C91" s="13"/>
      <c r="D91" s="13"/>
      <c r="E91" s="13"/>
      <c r="F91" s="13"/>
      <c r="G91" s="13"/>
      <c r="H91" s="7"/>
      <c r="I91" s="7"/>
      <c r="J91" s="7"/>
      <c r="K91" s="7"/>
      <c r="L91" s="7"/>
      <c r="M91" s="7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5"/>
      <c r="B92" s="13"/>
      <c r="C92" s="13"/>
      <c r="D92" s="13"/>
      <c r="E92" s="13"/>
      <c r="F92" s="13"/>
      <c r="G92" s="13"/>
      <c r="H92" s="7"/>
      <c r="I92" s="7"/>
      <c r="J92" s="7"/>
      <c r="K92" s="7"/>
      <c r="L92" s="7"/>
      <c r="M92" s="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3"/>
      <c r="B93" s="13"/>
      <c r="C93" s="13"/>
      <c r="D93" s="13"/>
      <c r="E93" s="13"/>
      <c r="F93" s="13"/>
      <c r="G93" s="13"/>
      <c r="H93" s="7"/>
      <c r="I93" s="7"/>
      <c r="J93" s="7"/>
      <c r="K93" s="7"/>
      <c r="L93" s="7"/>
      <c r="M93" s="7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5"/>
      <c r="B94" s="13"/>
      <c r="C94" s="13"/>
      <c r="D94" s="13"/>
      <c r="E94" s="13"/>
      <c r="F94" s="13"/>
      <c r="G94" s="13"/>
      <c r="H94" s="7"/>
      <c r="I94" s="7"/>
      <c r="J94" s="7"/>
      <c r="K94" s="7"/>
      <c r="L94" s="7"/>
      <c r="M94" s="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3"/>
      <c r="B95" s="13"/>
      <c r="C95" s="13"/>
      <c r="D95" s="13"/>
      <c r="E95" s="13"/>
      <c r="F95" s="13"/>
      <c r="G95" s="13"/>
      <c r="H95" s="7"/>
      <c r="I95" s="7"/>
      <c r="J95" s="7"/>
      <c r="K95" s="7"/>
      <c r="L95" s="7"/>
      <c r="M95" s="7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5.25" customHeight="1">
      <c r="A96" s="10"/>
      <c r="B96" s="11"/>
      <c r="C96" s="11"/>
      <c r="D96" s="11"/>
      <c r="E96" s="11"/>
      <c r="F96" s="10"/>
      <c r="G96" s="10"/>
      <c r="H96" s="5"/>
      <c r="I96" s="7"/>
      <c r="J96" s="7"/>
      <c r="K96" s="7"/>
      <c r="L96" s="7"/>
      <c r="M96" s="7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3"/>
      <c r="B97" s="12"/>
      <c r="C97" s="12"/>
      <c r="D97" s="12"/>
      <c r="E97" s="13"/>
      <c r="F97" s="12"/>
      <c r="G97" s="13"/>
      <c r="H97" s="7"/>
      <c r="I97" s="7"/>
      <c r="J97" s="7"/>
      <c r="K97" s="7"/>
      <c r="L97" s="7"/>
      <c r="M97" s="7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3"/>
      <c r="B98" s="12"/>
      <c r="C98" s="12"/>
      <c r="D98" s="12"/>
      <c r="E98" s="12"/>
      <c r="F98" s="12"/>
      <c r="G98" s="12"/>
      <c r="H98" s="5"/>
      <c r="I98" s="7"/>
      <c r="J98" s="7"/>
      <c r="K98" s="7"/>
      <c r="L98" s="7"/>
      <c r="M98" s="7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3"/>
      <c r="B99" s="12"/>
      <c r="C99" s="12"/>
      <c r="D99" s="12"/>
      <c r="E99" s="12"/>
      <c r="F99" s="12"/>
      <c r="G99" s="1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7.5" customHeight="1">
      <c r="A100" s="10"/>
      <c r="B100" s="11"/>
      <c r="C100" s="11"/>
      <c r="D100" s="11"/>
      <c r="E100" s="11"/>
      <c r="F100" s="10"/>
      <c r="G100" s="10"/>
      <c r="H100" s="5"/>
      <c r="I100" s="7"/>
      <c r="J100" s="7"/>
      <c r="K100" s="7"/>
      <c r="L100" s="7"/>
      <c r="M100" s="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3"/>
      <c r="B103" s="7"/>
      <c r="C103" s="7"/>
      <c r="D103" s="7"/>
      <c r="E103" s="7"/>
      <c r="F103" s="7"/>
      <c r="G103" s="7"/>
      <c r="H103" s="7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3"/>
      <c r="B104" s="7"/>
      <c r="C104" s="7"/>
      <c r="D104" s="7"/>
      <c r="E104" s="7"/>
      <c r="F104" s="5"/>
      <c r="G104" s="5"/>
      <c r="H104" s="7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5.25" customHeight="1">
      <c r="A105" s="10"/>
      <c r="B105" s="11"/>
      <c r="C105" s="11"/>
      <c r="D105" s="11"/>
      <c r="E105" s="11"/>
      <c r="F105" s="10"/>
      <c r="G105" s="10"/>
      <c r="H105" s="5"/>
      <c r="I105" s="7"/>
      <c r="J105" s="7"/>
      <c r="K105" s="7"/>
      <c r="L105" s="7"/>
      <c r="M105" s="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3"/>
      <c r="B106" s="9"/>
      <c r="C106" s="9"/>
      <c r="D106" s="6"/>
      <c r="E106" s="6"/>
      <c r="F106" s="6"/>
      <c r="G106" s="6"/>
      <c r="H106" s="5"/>
      <c r="I106" s="7"/>
      <c r="J106" s="7"/>
      <c r="K106" s="7"/>
      <c r="L106" s="7"/>
      <c r="M106" s="7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.75" customHeight="1">
      <c r="A107" s="10"/>
      <c r="B107" s="11"/>
      <c r="C107" s="11"/>
      <c r="D107" s="11"/>
      <c r="E107" s="11"/>
      <c r="F107" s="10"/>
      <c r="G107" s="10"/>
      <c r="H107" s="5"/>
      <c r="I107" s="7"/>
      <c r="J107" s="7"/>
      <c r="K107" s="7"/>
      <c r="L107" s="7"/>
      <c r="M107" s="7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8"/>
      <c r="E108" s="7"/>
      <c r="F108" s="5"/>
      <c r="G108" s="7"/>
      <c r="H108" s="7"/>
      <c r="I108" s="7"/>
      <c r="J108" s="7"/>
      <c r="K108" s="7"/>
      <c r="L108" s="7"/>
      <c r="M108" s="7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3"/>
      <c r="B111" s="13"/>
      <c r="C111" s="13"/>
      <c r="D111" s="13"/>
      <c r="E111" s="13"/>
      <c r="F111" s="13"/>
      <c r="G111" s="13"/>
      <c r="H111" s="7"/>
      <c r="I111" s="7"/>
      <c r="J111" s="7"/>
      <c r="K111" s="7"/>
      <c r="L111" s="7"/>
      <c r="M111" s="7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3"/>
      <c r="B112" s="13"/>
      <c r="C112" s="13"/>
      <c r="D112" s="13"/>
      <c r="E112" s="13"/>
      <c r="F112" s="13"/>
      <c r="G112" s="1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3"/>
      <c r="B113" s="13"/>
      <c r="C113" s="13"/>
      <c r="D113" s="13"/>
      <c r="E113" s="13"/>
      <c r="F113" s="13"/>
      <c r="G113" s="1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3"/>
      <c r="B114" s="13"/>
      <c r="C114" s="13"/>
      <c r="D114" s="13"/>
      <c r="E114" s="13"/>
      <c r="F114" s="13"/>
      <c r="G114" s="13"/>
      <c r="H114" s="7"/>
      <c r="I114" s="7"/>
      <c r="J114" s="7"/>
      <c r="K114" s="7"/>
      <c r="L114" s="7"/>
      <c r="M114" s="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5"/>
      <c r="B115" s="14"/>
      <c r="C115" s="14"/>
      <c r="D115" s="14"/>
      <c r="E115" s="13"/>
      <c r="F115" s="13"/>
      <c r="G115" s="13"/>
      <c r="H115" s="7"/>
      <c r="I115" s="7"/>
      <c r="J115" s="7"/>
      <c r="K115" s="7"/>
      <c r="L115" s="7"/>
      <c r="M115" s="7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3"/>
      <c r="B116" s="13"/>
      <c r="C116" s="13"/>
      <c r="D116" s="13"/>
      <c r="E116" s="13"/>
      <c r="F116" s="13"/>
      <c r="G116" s="13"/>
      <c r="H116" s="7"/>
      <c r="I116" s="7"/>
      <c r="J116" s="7"/>
      <c r="K116" s="7"/>
      <c r="L116" s="7"/>
      <c r="M116" s="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3"/>
      <c r="B117" s="13"/>
      <c r="C117" s="13"/>
      <c r="D117" s="13"/>
      <c r="E117" s="13"/>
      <c r="F117" s="13"/>
      <c r="G117" s="13"/>
      <c r="H117" s="7"/>
      <c r="I117" s="7"/>
      <c r="J117" s="7"/>
      <c r="K117" s="7"/>
      <c r="L117" s="7"/>
      <c r="M117" s="7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3"/>
      <c r="B118" s="13"/>
      <c r="C118" s="13"/>
      <c r="D118" s="13"/>
      <c r="E118" s="13"/>
      <c r="F118" s="13"/>
      <c r="G118" s="13"/>
      <c r="H118" s="7"/>
      <c r="I118" s="7"/>
      <c r="J118" s="7"/>
      <c r="K118" s="7"/>
      <c r="L118" s="7"/>
      <c r="M118" s="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3"/>
      <c r="B119" s="13"/>
      <c r="C119" s="13"/>
      <c r="D119" s="13"/>
      <c r="E119" s="13"/>
      <c r="F119" s="13"/>
      <c r="G119" s="13"/>
      <c r="H119" s="7"/>
      <c r="I119" s="7"/>
      <c r="J119" s="7"/>
      <c r="K119" s="7"/>
      <c r="L119" s="7"/>
      <c r="M119" s="7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3"/>
      <c r="B120" s="13"/>
      <c r="C120" s="13"/>
      <c r="D120" s="13"/>
      <c r="E120" s="13"/>
      <c r="F120" s="13"/>
      <c r="G120" s="13"/>
      <c r="H120" s="7"/>
      <c r="I120" s="7"/>
      <c r="J120" s="7"/>
      <c r="K120" s="7"/>
      <c r="L120" s="7"/>
      <c r="M120" s="7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3"/>
      <c r="B121" s="13"/>
      <c r="C121" s="13"/>
      <c r="D121" s="13"/>
      <c r="E121" s="13"/>
      <c r="F121" s="13"/>
      <c r="G121" s="13"/>
      <c r="H121" s="7"/>
      <c r="I121" s="7"/>
      <c r="J121" s="7"/>
      <c r="K121" s="7"/>
      <c r="L121" s="7"/>
      <c r="M121" s="7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3"/>
      <c r="B122" s="13"/>
      <c r="C122" s="13"/>
      <c r="D122" s="13"/>
      <c r="E122" s="13"/>
      <c r="F122" s="13"/>
      <c r="G122" s="13"/>
      <c r="H122" s="7"/>
      <c r="I122" s="7"/>
      <c r="J122" s="7"/>
      <c r="K122" s="7"/>
      <c r="L122" s="7"/>
      <c r="M122" s="7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3"/>
      <c r="B123" s="13"/>
      <c r="C123" s="13"/>
      <c r="D123" s="13"/>
      <c r="E123" s="13"/>
      <c r="F123" s="13"/>
      <c r="G123" s="13"/>
      <c r="H123" s="7"/>
      <c r="I123" s="7"/>
      <c r="J123" s="7"/>
      <c r="K123" s="7"/>
      <c r="L123" s="7"/>
      <c r="M123" s="7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3"/>
      <c r="B124" s="13"/>
      <c r="C124" s="13"/>
      <c r="D124" s="13"/>
      <c r="E124" s="13"/>
      <c r="F124" s="13"/>
      <c r="G124" s="13"/>
      <c r="H124" s="7"/>
      <c r="I124" s="7"/>
      <c r="J124" s="7"/>
      <c r="K124" s="7"/>
      <c r="L124" s="7"/>
      <c r="M124" s="7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3"/>
      <c r="B125" s="13"/>
      <c r="C125" s="13"/>
      <c r="D125" s="13"/>
      <c r="E125" s="13"/>
      <c r="F125" s="13"/>
      <c r="G125" s="13"/>
      <c r="H125" s="7"/>
      <c r="I125" s="7"/>
      <c r="J125" s="7"/>
      <c r="K125" s="7"/>
      <c r="L125" s="7"/>
      <c r="M125" s="7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5"/>
      <c r="B126" s="13"/>
      <c r="C126" s="13"/>
      <c r="D126" s="13"/>
      <c r="E126" s="13"/>
      <c r="F126" s="13"/>
      <c r="G126" s="13"/>
      <c r="H126" s="7"/>
      <c r="I126" s="7"/>
      <c r="J126" s="7"/>
      <c r="K126" s="7"/>
      <c r="L126" s="7"/>
      <c r="M126" s="7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3"/>
      <c r="B127" s="13"/>
      <c r="C127" s="13"/>
      <c r="D127" s="13"/>
      <c r="E127" s="13"/>
      <c r="F127" s="13"/>
      <c r="G127" s="13"/>
      <c r="H127" s="7"/>
      <c r="I127" s="7"/>
      <c r="J127" s="7"/>
      <c r="K127" s="7"/>
      <c r="L127" s="7"/>
      <c r="M127" s="7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6" customHeight="1">
      <c r="A128" s="10"/>
      <c r="B128" s="11"/>
      <c r="C128" s="11"/>
      <c r="D128" s="11"/>
      <c r="E128" s="11"/>
      <c r="F128" s="10"/>
      <c r="G128" s="10"/>
      <c r="H128" s="5"/>
      <c r="I128" s="7"/>
      <c r="J128" s="7"/>
      <c r="K128" s="7"/>
      <c r="L128" s="7"/>
      <c r="M128" s="7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3"/>
      <c r="B130" s="12"/>
      <c r="C130" s="12"/>
      <c r="D130" s="12"/>
      <c r="E130" s="12"/>
      <c r="F130" s="12"/>
      <c r="G130" s="12"/>
      <c r="H130" s="7"/>
      <c r="I130" s="7"/>
      <c r="J130" s="7"/>
      <c r="K130" s="7"/>
      <c r="L130" s="7"/>
      <c r="M130" s="7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>
      <c r="A131" s="3"/>
      <c r="B131" s="9"/>
      <c r="C131" s="9"/>
      <c r="D131" s="9"/>
      <c r="E131" s="9"/>
      <c r="F131" s="9"/>
      <c r="G131" s="9"/>
      <c r="H131" s="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6" customHeight="1">
      <c r="A132" s="10"/>
      <c r="B132" s="11"/>
      <c r="C132" s="11"/>
      <c r="D132" s="11"/>
      <c r="E132" s="11"/>
      <c r="F132" s="10"/>
      <c r="G132" s="10"/>
      <c r="H132" s="5"/>
      <c r="I132" s="7"/>
      <c r="J132" s="7"/>
      <c r="K132" s="7"/>
      <c r="L132" s="7"/>
      <c r="M132" s="7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13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</sheetData>
  <printOptions/>
  <pageMargins left="0.5" right="0.5" top="0.5" bottom="0.5" header="0.5" footer="0.5"/>
  <pageSetup horizontalDpi="300" verticalDpi="3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1999-11-25T05:45:06Z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