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US 1975-96" sheetId="1" r:id="rId1"/>
  </sheets>
  <definedNames>
    <definedName name="_Regression_Int" localSheetId="0" hidden="1">1</definedName>
    <definedName name="_xlnm.Print_Area" localSheetId="0">'US 1975-96'!$A$1:$X$66</definedName>
    <definedName name="Print_Area_MI">'US 1975-96'!$M$1:$U$66</definedName>
    <definedName name="_xlnm.Print_Titles" localSheetId="0">'US 1975-96'!$A:$A</definedName>
    <definedName name="Print_Titles_MI">'US 1975-96'!$A:$A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<sst xmlns="http://schemas.openxmlformats.org/spreadsheetml/2006/main" count="61" uniqueCount="39">
  <si>
    <t xml:space="preserve"> </t>
  </si>
  <si>
    <t xml:space="preserve">                   Item</t>
  </si>
  <si>
    <t>Dollars per planted acre</t>
  </si>
  <si>
    <t>Gross value of production</t>
  </si>
  <si>
    <t xml:space="preserve"> (excluding direct Government payments):</t>
  </si>
  <si>
    <t xml:space="preserve">  Cotton</t>
  </si>
  <si>
    <t xml:space="preserve">  Cottonseed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</si>
  <si>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</si>
  <si>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</si>
  <si>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</si>
  <si>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</si>
  <si>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</si>
  <si>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</si>
  <si>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</si>
  <si>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</si>
  <si>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Hired labor</t>
  </si>
  <si>
    <t xml:space="preserve">  Ginning</t>
  </si>
  <si>
    <t xml:space="preserve">  Other variable cash expenses  1/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</si>
  <si>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</si>
  <si>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</si>
  <si>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</si>
  <si>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</si>
  <si>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</si>
  <si>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</si>
  <si>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</si>
  <si>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(dollars/lb.)</t>
  </si>
  <si>
    <t>Yield (lbs./planted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</si>
  <si>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</si>
  <si>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</si>
  <si>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</si>
  <si>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</si>
  <si>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</si>
  <si>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  2/</t>
  </si>
  <si>
    <t xml:space="preserve">  Unpaid labor</t>
  </si>
  <si>
    <t xml:space="preserve">    Total, economic costs</t>
  </si>
  <si>
    <t xml:space="preserve">  Residual returns to management and risk</t>
  </si>
  <si>
    <t>1/ Cost of purchased irrigation water.   2/ Land costs on planted row.</t>
  </si>
  <si>
    <t>U.S. cotton production cash costs and returns, 1975-96</t>
  </si>
  <si>
    <t>U.S. cotton production economic costs and returns, 1975-96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</si>
</sst>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0" fillId="0" borderId="0" xfId="0" applyBorder="1" applyAlignment="1" applyProtection="1">
      <alignment horizontal="fill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77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26.77734375" style="0" customWidth="1"/>
    <col min="2" max="21" width="9.21484375" style="0" customWidth="1"/>
    <col min="22" max="22" width="9.10546875" style="0" customWidth="1"/>
    <col min="23" max="23" width="9.21484375" style="0" customWidth="1"/>
    <col min="24" max="16384" width="11.4453125" style="0" customWidth="1"/>
  </cols>
  <sheetData>
    <row r="1" spans="1:23" ht="15.75">
      <c r="A1" s="11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5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2"/>
      <c r="Y2" s="1" t="s">
        <v>0</v>
      </c>
    </row>
    <row r="3" spans="1:25" ht="15.75">
      <c r="A3" s="4" t="s">
        <v>1</v>
      </c>
      <c r="B3" s="6">
        <v>1975</v>
      </c>
      <c r="C3" s="6">
        <v>1976</v>
      </c>
      <c r="D3" s="6">
        <v>1977</v>
      </c>
      <c r="E3" s="6">
        <v>1978</v>
      </c>
      <c r="F3" s="6">
        <v>1979</v>
      </c>
      <c r="G3" s="6">
        <v>1980</v>
      </c>
      <c r="H3" s="6">
        <v>1981</v>
      </c>
      <c r="I3" s="6">
        <v>1982</v>
      </c>
      <c r="J3" s="6">
        <v>1983</v>
      </c>
      <c r="K3" s="6">
        <v>1984</v>
      </c>
      <c r="L3" s="6">
        <v>1985</v>
      </c>
      <c r="M3" s="6">
        <v>1986</v>
      </c>
      <c r="N3" s="6">
        <v>1987</v>
      </c>
      <c r="O3" s="6">
        <v>1988</v>
      </c>
      <c r="P3" s="6">
        <v>1989</v>
      </c>
      <c r="Q3" s="6">
        <v>1990</v>
      </c>
      <c r="R3" s="6">
        <v>1991</v>
      </c>
      <c r="S3" s="6">
        <v>1992</v>
      </c>
      <c r="T3" s="6">
        <v>1993</v>
      </c>
      <c r="U3" s="6">
        <v>1994</v>
      </c>
      <c r="V3" s="6">
        <v>1995</v>
      </c>
      <c r="W3" s="6">
        <v>1996</v>
      </c>
      <c r="X3" s="13"/>
      <c r="Y3" s="1" t="s">
        <v>0</v>
      </c>
    </row>
    <row r="4" spans="1:25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4"/>
      <c r="Y4" s="1" t="s">
        <v>0</v>
      </c>
    </row>
    <row r="5" spans="1:24" ht="15.75">
      <c r="A5" s="5"/>
      <c r="B5" s="5"/>
      <c r="C5" s="5"/>
      <c r="D5" s="5"/>
      <c r="E5" s="5"/>
      <c r="F5" s="5"/>
      <c r="G5" s="5"/>
      <c r="H5" s="4" t="s">
        <v>0</v>
      </c>
      <c r="I5" s="5"/>
      <c r="J5" s="5"/>
      <c r="K5" s="5"/>
      <c r="L5" s="5"/>
      <c r="M5" s="4" t="s">
        <v>2</v>
      </c>
      <c r="N5" s="5"/>
      <c r="O5" s="5"/>
      <c r="P5" s="5"/>
      <c r="Q5" s="5"/>
      <c r="R5" s="5"/>
      <c r="S5" s="5"/>
      <c r="T5" s="5"/>
      <c r="U5" s="5"/>
      <c r="V5" s="5"/>
      <c r="W5" s="5"/>
      <c r="X5" s="15"/>
    </row>
    <row r="6" spans="1:24" ht="15.75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5"/>
    </row>
    <row r="7" spans="1:24" ht="15.75">
      <c r="A7" s="4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5"/>
    </row>
    <row r="8" spans="1:24" ht="15.75">
      <c r="A8" s="4" t="s">
        <v>5</v>
      </c>
      <c r="B8" s="7">
        <f aca="true" t="shared" si="0" ref="B8:W8">(B33)*(B34)</f>
        <v>212.16</v>
      </c>
      <c r="C8" s="7">
        <f t="shared" si="0"/>
        <v>278.40000000000003</v>
      </c>
      <c r="D8" s="7">
        <f t="shared" si="0"/>
        <v>262.6</v>
      </c>
      <c r="E8" s="7">
        <f t="shared" si="0"/>
        <v>226.2</v>
      </c>
      <c r="F8" s="7">
        <f t="shared" si="0"/>
        <v>316.512</v>
      </c>
      <c r="G8" s="7">
        <f t="shared" si="0"/>
        <v>275.3925</v>
      </c>
      <c r="H8" s="7">
        <f t="shared" si="0"/>
        <v>288.134</v>
      </c>
      <c r="I8" s="7">
        <f t="shared" si="0"/>
        <v>319.4234</v>
      </c>
      <c r="J8" s="7">
        <f t="shared" si="0"/>
        <v>310.464</v>
      </c>
      <c r="K8" s="7">
        <f t="shared" si="0"/>
        <v>316.15049999999997</v>
      </c>
      <c r="L8" s="7">
        <f t="shared" si="0"/>
        <v>329.09250000000003</v>
      </c>
      <c r="M8" s="7">
        <f t="shared" si="0"/>
        <v>226.8553</v>
      </c>
      <c r="N8" s="7">
        <f t="shared" si="0"/>
        <v>445.029</v>
      </c>
      <c r="O8" s="7">
        <f t="shared" si="0"/>
        <v>314.46490000000006</v>
      </c>
      <c r="P8" s="7">
        <f t="shared" si="0"/>
        <v>362.868</v>
      </c>
      <c r="Q8" s="7">
        <f t="shared" si="0"/>
        <v>404.4388</v>
      </c>
      <c r="R8" s="7">
        <f t="shared" si="0"/>
        <v>338.84880000000004</v>
      </c>
      <c r="S8" s="7">
        <f t="shared" si="0"/>
        <v>280.035</v>
      </c>
      <c r="T8" s="7">
        <f t="shared" si="0"/>
        <v>274.8</v>
      </c>
      <c r="U8" s="7">
        <f t="shared" si="0"/>
        <v>421.0368</v>
      </c>
      <c r="V8" s="7">
        <f t="shared" si="0"/>
        <v>339.84999999999997</v>
      </c>
      <c r="W8" s="7">
        <f t="shared" si="0"/>
        <v>383.8445</v>
      </c>
      <c r="X8" s="16"/>
    </row>
    <row r="9" spans="1:24" ht="15.75">
      <c r="A9" s="4" t="s">
        <v>6</v>
      </c>
      <c r="B9" s="7">
        <v>40.73</v>
      </c>
      <c r="C9" s="7">
        <v>48.04</v>
      </c>
      <c r="D9" s="7">
        <v>51.59</v>
      </c>
      <c r="E9" s="7">
        <v>36.27</v>
      </c>
      <c r="F9" s="7">
        <v>49.74</v>
      </c>
      <c r="G9" s="7">
        <v>39.62</v>
      </c>
      <c r="H9" s="7">
        <v>38.86</v>
      </c>
      <c r="I9" s="7">
        <v>35.16</v>
      </c>
      <c r="J9" s="7">
        <v>64.82</v>
      </c>
      <c r="K9" s="7">
        <v>46.48</v>
      </c>
      <c r="L9" s="7">
        <v>32.97</v>
      </c>
      <c r="M9" s="7">
        <v>29.73</v>
      </c>
      <c r="N9" s="7">
        <v>47.13</v>
      </c>
      <c r="O9" s="7">
        <v>58.58</v>
      </c>
      <c r="P9" s="7">
        <v>48.57</v>
      </c>
      <c r="Q9" s="7">
        <v>59.2</v>
      </c>
      <c r="R9" s="6">
        <v>34.42</v>
      </c>
      <c r="S9" s="7">
        <v>43.1</v>
      </c>
      <c r="T9" s="7">
        <v>51.31</v>
      </c>
      <c r="U9" s="6">
        <v>56.35</v>
      </c>
      <c r="V9" s="6">
        <v>48.94</v>
      </c>
      <c r="W9" s="6">
        <v>70.73</v>
      </c>
      <c r="X9" s="16"/>
    </row>
    <row r="10" spans="1:24" ht="15.75">
      <c r="A10" s="4" t="s">
        <v>7</v>
      </c>
      <c r="B10" s="7">
        <f aca="true" t="shared" si="1" ref="B10:W10">SUM(B8:B9)</f>
        <v>252.89</v>
      </c>
      <c r="C10" s="7">
        <f t="shared" si="1"/>
        <v>326.44000000000005</v>
      </c>
      <c r="D10" s="7">
        <f t="shared" si="1"/>
        <v>314.19000000000005</v>
      </c>
      <c r="E10" s="7">
        <f t="shared" si="1"/>
        <v>262.46999999999997</v>
      </c>
      <c r="F10" s="7">
        <f t="shared" si="1"/>
        <v>366.252</v>
      </c>
      <c r="G10" s="7">
        <f t="shared" si="1"/>
        <v>315.0125</v>
      </c>
      <c r="H10" s="7">
        <f t="shared" si="1"/>
        <v>326.994</v>
      </c>
      <c r="I10" s="7">
        <f t="shared" si="1"/>
        <v>354.5834</v>
      </c>
      <c r="J10" s="7">
        <f t="shared" si="1"/>
        <v>375.284</v>
      </c>
      <c r="K10" s="7">
        <f t="shared" si="1"/>
        <v>362.6305</v>
      </c>
      <c r="L10" s="7">
        <f t="shared" si="1"/>
        <v>362.0625</v>
      </c>
      <c r="M10" s="7">
        <f t="shared" si="1"/>
        <v>256.5853</v>
      </c>
      <c r="N10" s="7">
        <f t="shared" si="1"/>
        <v>492.159</v>
      </c>
      <c r="O10" s="7">
        <f t="shared" si="1"/>
        <v>373.04490000000004</v>
      </c>
      <c r="P10" s="7">
        <f t="shared" si="1"/>
        <v>411.438</v>
      </c>
      <c r="Q10" s="7">
        <f t="shared" si="1"/>
        <v>463.6388</v>
      </c>
      <c r="R10" s="7">
        <f t="shared" si="1"/>
        <v>373.26880000000006</v>
      </c>
      <c r="S10" s="7">
        <f t="shared" si="1"/>
        <v>323.13500000000005</v>
      </c>
      <c r="T10" s="7">
        <f t="shared" si="1"/>
        <v>326.11</v>
      </c>
      <c r="U10" s="7">
        <f t="shared" si="1"/>
        <v>477.38680000000005</v>
      </c>
      <c r="V10" s="7">
        <f t="shared" si="1"/>
        <v>388.78999999999996</v>
      </c>
      <c r="W10" s="7">
        <f t="shared" si="1"/>
        <v>454.5745</v>
      </c>
      <c r="X10" s="16"/>
    </row>
    <row r="11" spans="1:24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  <c r="O11" s="7"/>
      <c r="P11" s="7"/>
      <c r="Q11" s="7"/>
      <c r="R11" s="5"/>
      <c r="S11" s="5"/>
      <c r="T11" s="5"/>
      <c r="U11" s="5"/>
      <c r="V11" s="5"/>
      <c r="W11" s="5"/>
      <c r="X11" s="15"/>
    </row>
    <row r="12" spans="1:24" ht="15.75">
      <c r="A12" s="4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/>
      <c r="O12" s="7"/>
      <c r="P12" s="7"/>
      <c r="Q12" s="7"/>
      <c r="R12" s="5"/>
      <c r="S12" s="5"/>
      <c r="T12" s="5"/>
      <c r="U12" s="5"/>
      <c r="V12" s="5"/>
      <c r="W12" s="5"/>
      <c r="X12" s="15"/>
    </row>
    <row r="13" spans="1:24" ht="15.75">
      <c r="A13" s="4" t="s">
        <v>9</v>
      </c>
      <c r="B13" s="7">
        <v>5.88</v>
      </c>
      <c r="C13" s="7">
        <v>5.03</v>
      </c>
      <c r="D13" s="7">
        <v>6.67</v>
      </c>
      <c r="E13" s="7">
        <v>6.18</v>
      </c>
      <c r="F13" s="7">
        <v>6.23</v>
      </c>
      <c r="G13" s="7">
        <v>6.27</v>
      </c>
      <c r="H13" s="7">
        <v>8.3</v>
      </c>
      <c r="I13" s="7">
        <v>8.53</v>
      </c>
      <c r="J13" s="7">
        <v>8.35</v>
      </c>
      <c r="K13" s="7">
        <v>8.96</v>
      </c>
      <c r="L13" s="7">
        <v>8.75</v>
      </c>
      <c r="M13" s="7">
        <v>6.23</v>
      </c>
      <c r="N13" s="7">
        <v>8.16</v>
      </c>
      <c r="O13" s="7">
        <v>8.65</v>
      </c>
      <c r="P13" s="7">
        <v>8.44</v>
      </c>
      <c r="Q13" s="7">
        <v>9.11</v>
      </c>
      <c r="R13" s="7">
        <v>13.3</v>
      </c>
      <c r="S13" s="6">
        <v>13.61</v>
      </c>
      <c r="T13" s="7">
        <v>14.31</v>
      </c>
      <c r="U13" s="6">
        <v>14.79</v>
      </c>
      <c r="V13" s="6">
        <v>15.67</v>
      </c>
      <c r="W13" s="6">
        <v>16.75</v>
      </c>
      <c r="X13" s="16"/>
    </row>
    <row r="14" spans="1:24" ht="15.75">
      <c r="A14" s="4" t="s">
        <v>10</v>
      </c>
      <c r="B14" s="7">
        <v>18.41</v>
      </c>
      <c r="C14" s="7">
        <v>17.77</v>
      </c>
      <c r="D14" s="7">
        <v>17.8</v>
      </c>
      <c r="E14" s="7">
        <v>13.85</v>
      </c>
      <c r="F14" s="7">
        <v>14.79</v>
      </c>
      <c r="G14" s="7">
        <v>18.27</v>
      </c>
      <c r="H14" s="7">
        <v>22.62</v>
      </c>
      <c r="I14" s="7">
        <v>26.79</v>
      </c>
      <c r="J14" s="7">
        <v>22.36</v>
      </c>
      <c r="K14" s="7">
        <v>25.59</v>
      </c>
      <c r="L14" s="7">
        <v>24.97</v>
      </c>
      <c r="M14" s="7">
        <v>23.6</v>
      </c>
      <c r="N14" s="7">
        <v>22.65</v>
      </c>
      <c r="O14" s="7">
        <v>26.39</v>
      </c>
      <c r="P14" s="7">
        <v>28.83</v>
      </c>
      <c r="Q14" s="7">
        <v>26.49</v>
      </c>
      <c r="R14" s="6">
        <v>35.62</v>
      </c>
      <c r="S14" s="7">
        <v>34.97</v>
      </c>
      <c r="T14" s="7">
        <v>36.28</v>
      </c>
      <c r="U14" s="6">
        <v>38.16</v>
      </c>
      <c r="V14" s="6">
        <v>44.89</v>
      </c>
      <c r="W14" s="6">
        <v>46.53</v>
      </c>
      <c r="X14" s="16"/>
    </row>
    <row r="15" spans="1:24" ht="15.75">
      <c r="A15" s="4" t="s">
        <v>11</v>
      </c>
      <c r="B15" s="7">
        <v>29.83</v>
      </c>
      <c r="C15" s="7">
        <v>25.2</v>
      </c>
      <c r="D15" s="7">
        <v>19.47</v>
      </c>
      <c r="E15" s="7">
        <v>35.27</v>
      </c>
      <c r="F15" s="7">
        <v>34.92</v>
      </c>
      <c r="G15" s="7">
        <v>37.31</v>
      </c>
      <c r="H15" s="7">
        <v>42.27</v>
      </c>
      <c r="I15" s="7">
        <v>47.7</v>
      </c>
      <c r="J15" s="7">
        <v>48.88</v>
      </c>
      <c r="K15" s="7">
        <v>51.26</v>
      </c>
      <c r="L15" s="7">
        <v>52.6</v>
      </c>
      <c r="M15" s="7">
        <v>44.23</v>
      </c>
      <c r="N15" s="7">
        <v>44.51</v>
      </c>
      <c r="O15" s="7">
        <v>45.75</v>
      </c>
      <c r="P15" s="7">
        <v>48.71</v>
      </c>
      <c r="Q15" s="7">
        <v>51.19</v>
      </c>
      <c r="R15" s="6">
        <v>48.19</v>
      </c>
      <c r="S15" s="6">
        <v>49.69</v>
      </c>
      <c r="T15" s="7">
        <v>49.63</v>
      </c>
      <c r="U15" s="6">
        <v>49.87</v>
      </c>
      <c r="V15" s="6">
        <v>50.43</v>
      </c>
      <c r="W15" s="6">
        <v>50.98</v>
      </c>
      <c r="X15" s="16"/>
    </row>
    <row r="16" spans="1:29" ht="15.75">
      <c r="A16" s="4" t="s">
        <v>12</v>
      </c>
      <c r="B16" s="7">
        <v>7.19</v>
      </c>
      <c r="C16" s="7">
        <v>8.08</v>
      </c>
      <c r="D16" s="7">
        <v>10.18</v>
      </c>
      <c r="E16" s="7">
        <v>8.4</v>
      </c>
      <c r="F16" s="7">
        <v>8.87</v>
      </c>
      <c r="G16" s="7">
        <v>9.81</v>
      </c>
      <c r="H16" s="7">
        <v>15.5</v>
      </c>
      <c r="I16" s="6">
        <v>17.62</v>
      </c>
      <c r="J16" s="6">
        <v>17.11</v>
      </c>
      <c r="K16" s="6">
        <v>17.67</v>
      </c>
      <c r="L16" s="6">
        <v>15.37</v>
      </c>
      <c r="M16" s="6">
        <v>11.91</v>
      </c>
      <c r="N16" s="6">
        <v>13.44</v>
      </c>
      <c r="O16" s="6">
        <v>13.17</v>
      </c>
      <c r="P16" s="6">
        <v>13.31</v>
      </c>
      <c r="Q16" s="6">
        <v>14.42</v>
      </c>
      <c r="R16" s="6">
        <v>17.29</v>
      </c>
      <c r="S16" s="6">
        <v>17.16</v>
      </c>
      <c r="T16" s="7">
        <v>17.67</v>
      </c>
      <c r="U16" s="6">
        <v>19.59</v>
      </c>
      <c r="V16" s="6">
        <v>21.69</v>
      </c>
      <c r="W16" s="6">
        <v>20.92</v>
      </c>
      <c r="X16" s="16"/>
      <c r="AB16" s="1" t="s">
        <v>0</v>
      </c>
      <c r="AC16" s="1" t="s">
        <v>0</v>
      </c>
    </row>
    <row r="17" spans="1:24" ht="15.75">
      <c r="A17" s="4" t="s">
        <v>13</v>
      </c>
      <c r="B17" s="7">
        <v>16.36</v>
      </c>
      <c r="C17" s="7">
        <v>18.09</v>
      </c>
      <c r="D17" s="7">
        <v>22.65</v>
      </c>
      <c r="E17" s="7">
        <v>18.42</v>
      </c>
      <c r="F17" s="7">
        <v>27.43</v>
      </c>
      <c r="G17" s="7">
        <v>35.1</v>
      </c>
      <c r="H17" s="7">
        <v>35.19</v>
      </c>
      <c r="I17" s="7">
        <v>35.98</v>
      </c>
      <c r="J17" s="7">
        <v>32.72</v>
      </c>
      <c r="K17" s="7">
        <v>29.42</v>
      </c>
      <c r="L17" s="7">
        <v>34.02</v>
      </c>
      <c r="M17" s="7">
        <v>22.6</v>
      </c>
      <c r="N17" s="7">
        <v>31.53</v>
      </c>
      <c r="O17" s="7">
        <v>32.87</v>
      </c>
      <c r="P17" s="7">
        <v>34.25</v>
      </c>
      <c r="Q17" s="7">
        <v>36.49</v>
      </c>
      <c r="R17" s="6">
        <v>34.65</v>
      </c>
      <c r="S17" s="6">
        <v>32.01</v>
      </c>
      <c r="T17" s="7">
        <v>33</v>
      </c>
      <c r="U17" s="6">
        <v>31.03</v>
      </c>
      <c r="V17" s="6">
        <v>38.31</v>
      </c>
      <c r="W17" s="6">
        <v>35.67</v>
      </c>
      <c r="X17" s="16"/>
    </row>
    <row r="18" spans="1:24" ht="15.75">
      <c r="A18" s="4" t="s">
        <v>14</v>
      </c>
      <c r="B18" s="7">
        <v>22.75</v>
      </c>
      <c r="C18" s="7">
        <v>23.21</v>
      </c>
      <c r="D18" s="7">
        <v>27.07</v>
      </c>
      <c r="E18" s="7">
        <v>21.71</v>
      </c>
      <c r="F18" s="7">
        <v>25.64</v>
      </c>
      <c r="G18" s="7">
        <v>28.42</v>
      </c>
      <c r="H18" s="7">
        <v>17.37</v>
      </c>
      <c r="I18" s="7">
        <v>18.45</v>
      </c>
      <c r="J18" s="7">
        <v>19.7</v>
      </c>
      <c r="K18" s="7">
        <v>19.03</v>
      </c>
      <c r="L18" s="7">
        <v>19.05</v>
      </c>
      <c r="M18" s="7">
        <v>19.74</v>
      </c>
      <c r="N18" s="7">
        <v>21.13</v>
      </c>
      <c r="O18" s="7">
        <v>23.28</v>
      </c>
      <c r="P18" s="7">
        <v>23.64</v>
      </c>
      <c r="Q18" s="7">
        <v>24.87</v>
      </c>
      <c r="R18" s="6">
        <v>23.34</v>
      </c>
      <c r="S18" s="6">
        <v>21.63</v>
      </c>
      <c r="T18" s="7">
        <v>25.37</v>
      </c>
      <c r="U18" s="6">
        <v>25.67</v>
      </c>
      <c r="V18" s="6">
        <v>28.59</v>
      </c>
      <c r="W18" s="6">
        <v>29.18</v>
      </c>
      <c r="X18" s="16"/>
    </row>
    <row r="19" spans="1:24" ht="15.75">
      <c r="A19" s="4" t="s">
        <v>15</v>
      </c>
      <c r="B19" s="7">
        <v>12.52</v>
      </c>
      <c r="C19" s="7">
        <v>14.73</v>
      </c>
      <c r="D19" s="7">
        <v>17.06</v>
      </c>
      <c r="E19" s="7">
        <v>23.21</v>
      </c>
      <c r="F19" s="7">
        <v>26.38</v>
      </c>
      <c r="G19" s="7">
        <v>27.74</v>
      </c>
      <c r="H19" s="7">
        <v>21.59</v>
      </c>
      <c r="I19" s="7">
        <v>23.32</v>
      </c>
      <c r="J19" s="7">
        <v>23.28</v>
      </c>
      <c r="K19" s="7">
        <v>23.16</v>
      </c>
      <c r="L19" s="7">
        <v>24.6</v>
      </c>
      <c r="M19" s="7">
        <v>37.69</v>
      </c>
      <c r="N19" s="7">
        <v>40.21</v>
      </c>
      <c r="O19" s="7">
        <v>41.01</v>
      </c>
      <c r="P19" s="7">
        <v>42.96</v>
      </c>
      <c r="Q19" s="7">
        <v>43.8</v>
      </c>
      <c r="R19" s="6">
        <v>38.43</v>
      </c>
      <c r="S19" s="6">
        <v>39.79</v>
      </c>
      <c r="T19" s="7">
        <v>38.56</v>
      </c>
      <c r="U19" s="6">
        <v>39.47</v>
      </c>
      <c r="V19" s="6">
        <v>39.91</v>
      </c>
      <c r="W19" s="6">
        <v>41.86</v>
      </c>
      <c r="X19" s="16"/>
    </row>
    <row r="20" spans="1:24" ht="15.75">
      <c r="A20" s="4" t="s">
        <v>16</v>
      </c>
      <c r="B20" s="7">
        <v>25.14</v>
      </c>
      <c r="C20" s="7">
        <v>28.24</v>
      </c>
      <c r="D20" s="7">
        <v>35.59</v>
      </c>
      <c r="E20" s="7">
        <v>29.36</v>
      </c>
      <c r="F20" s="7">
        <v>41.1</v>
      </c>
      <c r="G20" s="7">
        <v>33.48</v>
      </c>
      <c r="H20" s="7">
        <v>46.87</v>
      </c>
      <c r="I20" s="7">
        <v>49.86</v>
      </c>
      <c r="J20" s="7">
        <v>44.95</v>
      </c>
      <c r="K20" s="7">
        <v>54.48</v>
      </c>
      <c r="L20" s="7">
        <v>58.5</v>
      </c>
      <c r="M20" s="7">
        <v>43.37</v>
      </c>
      <c r="N20" s="7">
        <v>65.39</v>
      </c>
      <c r="O20" s="7">
        <v>55.77</v>
      </c>
      <c r="P20" s="7">
        <v>50.6</v>
      </c>
      <c r="Q20" s="7">
        <v>56.47</v>
      </c>
      <c r="R20" s="6">
        <v>50.41</v>
      </c>
      <c r="S20" s="6">
        <v>49.38</v>
      </c>
      <c r="T20" s="7">
        <v>51.29</v>
      </c>
      <c r="U20" s="6">
        <v>52.74</v>
      </c>
      <c r="V20" s="6">
        <v>53.13</v>
      </c>
      <c r="W20" s="6">
        <v>50.84</v>
      </c>
      <c r="X20" s="16"/>
    </row>
    <row r="21" spans="1:24" ht="15.75">
      <c r="A21" s="4" t="s">
        <v>17</v>
      </c>
      <c r="B21" s="7">
        <v>3</v>
      </c>
      <c r="C21" s="7">
        <v>3.37</v>
      </c>
      <c r="D21" s="7">
        <v>4.24</v>
      </c>
      <c r="E21" s="7">
        <v>3.5</v>
      </c>
      <c r="F21" s="7">
        <v>3.88</v>
      </c>
      <c r="G21" s="7">
        <v>3.94</v>
      </c>
      <c r="H21" s="7">
        <v>6.54</v>
      </c>
      <c r="I21" s="7">
        <v>7.55</v>
      </c>
      <c r="J21" s="7">
        <v>7.57</v>
      </c>
      <c r="K21" s="7">
        <v>7.7</v>
      </c>
      <c r="L21" s="7">
        <v>7.64</v>
      </c>
      <c r="M21" s="7">
        <v>8.47</v>
      </c>
      <c r="N21" s="7">
        <v>9.12</v>
      </c>
      <c r="O21" s="7">
        <v>9.03</v>
      </c>
      <c r="P21" s="7">
        <v>9.3</v>
      </c>
      <c r="Q21" s="7">
        <v>8.67</v>
      </c>
      <c r="R21" s="6">
        <v>5.31</v>
      </c>
      <c r="S21" s="7">
        <v>5.31</v>
      </c>
      <c r="T21" s="7">
        <v>5.4</v>
      </c>
      <c r="U21" s="6">
        <v>5.63</v>
      </c>
      <c r="V21" s="6">
        <v>5.79</v>
      </c>
      <c r="W21" s="6">
        <v>6.05</v>
      </c>
      <c r="X21" s="16"/>
    </row>
    <row r="22" spans="1:24" ht="15.75">
      <c r="A22" s="4" t="s">
        <v>18</v>
      </c>
      <c r="B22" s="7">
        <f aca="true" t="shared" si="2" ref="B22:W22">SUM(B13:B21)</f>
        <v>141.07999999999998</v>
      </c>
      <c r="C22" s="7">
        <f t="shared" si="2"/>
        <v>143.72</v>
      </c>
      <c r="D22" s="7">
        <f t="shared" si="2"/>
        <v>160.73000000000002</v>
      </c>
      <c r="E22" s="7">
        <f t="shared" si="2"/>
        <v>159.90000000000003</v>
      </c>
      <c r="F22" s="7">
        <f t="shared" si="2"/>
        <v>189.24</v>
      </c>
      <c r="G22" s="7">
        <f t="shared" si="2"/>
        <v>200.34</v>
      </c>
      <c r="H22" s="7">
        <f t="shared" si="2"/>
        <v>216.25</v>
      </c>
      <c r="I22" s="7">
        <f t="shared" si="2"/>
        <v>235.8</v>
      </c>
      <c r="J22" s="7">
        <f t="shared" si="2"/>
        <v>224.92000000000002</v>
      </c>
      <c r="K22" s="7">
        <f t="shared" si="2"/>
        <v>237.26999999999998</v>
      </c>
      <c r="L22" s="7">
        <f t="shared" si="2"/>
        <v>245.5</v>
      </c>
      <c r="M22" s="7">
        <f t="shared" si="2"/>
        <v>217.84</v>
      </c>
      <c r="N22" s="7">
        <f t="shared" si="2"/>
        <v>256.14</v>
      </c>
      <c r="O22" s="7">
        <f t="shared" si="2"/>
        <v>255.92</v>
      </c>
      <c r="P22" s="7">
        <f t="shared" si="2"/>
        <v>260.04</v>
      </c>
      <c r="Q22" s="7">
        <f t="shared" si="2"/>
        <v>271.51000000000005</v>
      </c>
      <c r="R22" s="7">
        <f t="shared" si="2"/>
        <v>266.54</v>
      </c>
      <c r="S22" s="7">
        <f t="shared" si="2"/>
        <v>263.55</v>
      </c>
      <c r="T22" s="7">
        <f t="shared" si="2"/>
        <v>271.51</v>
      </c>
      <c r="U22" s="7">
        <f t="shared" si="2"/>
        <v>276.95</v>
      </c>
      <c r="V22" s="7">
        <f t="shared" si="2"/>
        <v>298.41</v>
      </c>
      <c r="W22" s="7">
        <f t="shared" si="2"/>
        <v>298.78000000000003</v>
      </c>
      <c r="X22" s="16"/>
    </row>
    <row r="23" spans="1:24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5"/>
    </row>
    <row r="24" spans="1:24" ht="15.75">
      <c r="A24" s="4" t="s">
        <v>19</v>
      </c>
      <c r="B24" s="7">
        <v>14.23</v>
      </c>
      <c r="C24" s="7">
        <v>15.33</v>
      </c>
      <c r="D24" s="7">
        <v>16.37</v>
      </c>
      <c r="E24" s="7">
        <v>12.53</v>
      </c>
      <c r="F24" s="7">
        <v>13.28</v>
      </c>
      <c r="G24" s="7">
        <v>9.61</v>
      </c>
      <c r="H24" s="7">
        <v>20.89</v>
      </c>
      <c r="I24" s="7">
        <v>23.88</v>
      </c>
      <c r="J24" s="7">
        <v>23.23</v>
      </c>
      <c r="K24" s="7">
        <v>24.28</v>
      </c>
      <c r="L24" s="7">
        <v>21.16</v>
      </c>
      <c r="M24" s="7">
        <v>21.29</v>
      </c>
      <c r="N24" s="7">
        <v>21.59</v>
      </c>
      <c r="O24" s="7">
        <v>23.46</v>
      </c>
      <c r="P24" s="7">
        <v>22.29</v>
      </c>
      <c r="Q24" s="7">
        <v>25.8</v>
      </c>
      <c r="R24" s="6">
        <v>15.67</v>
      </c>
      <c r="S24" s="6">
        <v>14.87</v>
      </c>
      <c r="T24" s="7">
        <v>15.11</v>
      </c>
      <c r="U24" s="6">
        <v>17.05</v>
      </c>
      <c r="V24" s="7">
        <v>18.2</v>
      </c>
      <c r="W24" s="6">
        <v>16.52</v>
      </c>
      <c r="X24" s="16"/>
    </row>
    <row r="25" spans="1:24" ht="15.75">
      <c r="A25" s="4" t="s">
        <v>20</v>
      </c>
      <c r="B25" s="7">
        <v>6.14</v>
      </c>
      <c r="C25" s="7">
        <v>6.57</v>
      </c>
      <c r="D25" s="7">
        <v>7.64</v>
      </c>
      <c r="E25" s="7">
        <v>8.27</v>
      </c>
      <c r="F25" s="7">
        <v>9.28</v>
      </c>
      <c r="G25" s="7">
        <v>11.5</v>
      </c>
      <c r="H25" s="7">
        <v>9.95</v>
      </c>
      <c r="I25" s="7">
        <v>9.33</v>
      </c>
      <c r="J25" s="7">
        <v>9.3</v>
      </c>
      <c r="K25" s="7">
        <v>10.06</v>
      </c>
      <c r="L25" s="7">
        <v>10.55</v>
      </c>
      <c r="M25" s="7">
        <v>12.66</v>
      </c>
      <c r="N25" s="7">
        <v>14.13</v>
      </c>
      <c r="O25" s="7">
        <v>14.58</v>
      </c>
      <c r="P25" s="7">
        <v>15</v>
      </c>
      <c r="Q25" s="7">
        <v>15.14</v>
      </c>
      <c r="R25" s="7">
        <v>19.96</v>
      </c>
      <c r="S25" s="6">
        <v>19.14</v>
      </c>
      <c r="T25" s="7">
        <v>20.03</v>
      </c>
      <c r="U25" s="6">
        <v>22.35</v>
      </c>
      <c r="V25" s="6">
        <v>23.33</v>
      </c>
      <c r="W25" s="6">
        <v>23.31</v>
      </c>
      <c r="X25" s="16"/>
    </row>
    <row r="26" spans="1:24" ht="15.75">
      <c r="A26" s="4" t="s">
        <v>21</v>
      </c>
      <c r="B26" s="7">
        <v>16.85</v>
      </c>
      <c r="C26" s="7">
        <v>16.36</v>
      </c>
      <c r="D26" s="7">
        <v>16.08</v>
      </c>
      <c r="E26" s="7">
        <v>16.78</v>
      </c>
      <c r="F26" s="7">
        <v>18.21</v>
      </c>
      <c r="G26" s="7">
        <v>19.86</v>
      </c>
      <c r="H26" s="7">
        <v>52.91</v>
      </c>
      <c r="I26" s="6">
        <v>54.88</v>
      </c>
      <c r="J26" s="6">
        <v>54.76</v>
      </c>
      <c r="K26" s="6">
        <v>55.27</v>
      </c>
      <c r="L26" s="6">
        <v>45.88</v>
      </c>
      <c r="M26" s="6">
        <v>44.01</v>
      </c>
      <c r="N26" s="6">
        <v>34.22</v>
      </c>
      <c r="O26" s="6">
        <v>31.27</v>
      </c>
      <c r="P26" s="7">
        <v>32.2</v>
      </c>
      <c r="Q26" s="7">
        <v>35.3</v>
      </c>
      <c r="R26" s="6">
        <v>21.33</v>
      </c>
      <c r="S26" s="6">
        <v>17.72</v>
      </c>
      <c r="T26" s="7">
        <v>17.77</v>
      </c>
      <c r="U26" s="6">
        <v>17.68</v>
      </c>
      <c r="V26" s="6">
        <v>20.48</v>
      </c>
      <c r="W26" s="7">
        <v>19.6</v>
      </c>
      <c r="X26" s="16"/>
    </row>
    <row r="27" spans="1:24" ht="15.75">
      <c r="A27" s="4" t="s">
        <v>22</v>
      </c>
      <c r="B27" s="7">
        <f aca="true" t="shared" si="3" ref="B27:W27">SUM(B24:B26)</f>
        <v>37.22</v>
      </c>
      <c r="C27" s="7">
        <f t="shared" si="3"/>
        <v>38.26</v>
      </c>
      <c r="D27" s="7">
        <f t="shared" si="3"/>
        <v>40.09</v>
      </c>
      <c r="E27" s="7">
        <f t="shared" si="3"/>
        <v>37.58</v>
      </c>
      <c r="F27" s="7">
        <f t="shared" si="3"/>
        <v>40.769999999999996</v>
      </c>
      <c r="G27" s="7">
        <f t="shared" si="3"/>
        <v>40.97</v>
      </c>
      <c r="H27" s="7">
        <f t="shared" si="3"/>
        <v>83.75</v>
      </c>
      <c r="I27" s="7">
        <f t="shared" si="3"/>
        <v>88.09</v>
      </c>
      <c r="J27" s="7">
        <f t="shared" si="3"/>
        <v>87.28999999999999</v>
      </c>
      <c r="K27" s="7">
        <f t="shared" si="3"/>
        <v>89.61000000000001</v>
      </c>
      <c r="L27" s="7">
        <f t="shared" si="3"/>
        <v>77.59</v>
      </c>
      <c r="M27" s="7">
        <f t="shared" si="3"/>
        <v>77.96000000000001</v>
      </c>
      <c r="N27" s="7">
        <f t="shared" si="3"/>
        <v>69.94</v>
      </c>
      <c r="O27" s="7">
        <f t="shared" si="3"/>
        <v>69.31</v>
      </c>
      <c r="P27" s="7">
        <f t="shared" si="3"/>
        <v>69.49000000000001</v>
      </c>
      <c r="Q27" s="7">
        <f t="shared" si="3"/>
        <v>76.24</v>
      </c>
      <c r="R27" s="7">
        <f t="shared" si="3"/>
        <v>56.96</v>
      </c>
      <c r="S27" s="7">
        <f t="shared" si="3"/>
        <v>51.73</v>
      </c>
      <c r="T27" s="7">
        <f t="shared" si="3"/>
        <v>52.91</v>
      </c>
      <c r="U27" s="7">
        <f t="shared" si="3"/>
        <v>57.080000000000005</v>
      </c>
      <c r="V27" s="7">
        <f t="shared" si="3"/>
        <v>62.010000000000005</v>
      </c>
      <c r="W27" s="7">
        <f t="shared" si="3"/>
        <v>59.43</v>
      </c>
      <c r="X27" s="16"/>
    </row>
    <row r="28" spans="1:24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5"/>
    </row>
    <row r="29" spans="1:24" ht="15.75">
      <c r="A29" s="4" t="s">
        <v>23</v>
      </c>
      <c r="B29" s="7">
        <f aca="true" t="shared" si="4" ref="B29:W29">B22+B27</f>
        <v>178.29999999999998</v>
      </c>
      <c r="C29" s="7">
        <f t="shared" si="4"/>
        <v>181.98</v>
      </c>
      <c r="D29" s="7">
        <f t="shared" si="4"/>
        <v>200.82000000000002</v>
      </c>
      <c r="E29" s="7">
        <f t="shared" si="4"/>
        <v>197.48000000000002</v>
      </c>
      <c r="F29" s="7">
        <f t="shared" si="4"/>
        <v>230.01</v>
      </c>
      <c r="G29" s="7">
        <f t="shared" si="4"/>
        <v>241.31</v>
      </c>
      <c r="H29" s="7">
        <f t="shared" si="4"/>
        <v>300</v>
      </c>
      <c r="I29" s="7">
        <f t="shared" si="4"/>
        <v>323.89</v>
      </c>
      <c r="J29" s="7">
        <f t="shared" si="4"/>
        <v>312.21000000000004</v>
      </c>
      <c r="K29" s="7">
        <f t="shared" si="4"/>
        <v>326.88</v>
      </c>
      <c r="L29" s="7">
        <f t="shared" si="4"/>
        <v>323.09000000000003</v>
      </c>
      <c r="M29" s="7">
        <f t="shared" si="4"/>
        <v>295.8</v>
      </c>
      <c r="N29" s="7">
        <f t="shared" si="4"/>
        <v>326.08</v>
      </c>
      <c r="O29" s="7">
        <f t="shared" si="4"/>
        <v>325.23</v>
      </c>
      <c r="P29" s="7">
        <f t="shared" si="4"/>
        <v>329.53000000000003</v>
      </c>
      <c r="Q29" s="7">
        <f t="shared" si="4"/>
        <v>347.75000000000006</v>
      </c>
      <c r="R29" s="7">
        <f t="shared" si="4"/>
        <v>323.5</v>
      </c>
      <c r="S29" s="7">
        <f t="shared" si="4"/>
        <v>315.28000000000003</v>
      </c>
      <c r="T29" s="7">
        <f t="shared" si="4"/>
        <v>324.41999999999996</v>
      </c>
      <c r="U29" s="7">
        <f t="shared" si="4"/>
        <v>334.03</v>
      </c>
      <c r="V29" s="7">
        <f t="shared" si="4"/>
        <v>360.42</v>
      </c>
      <c r="W29" s="7">
        <f t="shared" si="4"/>
        <v>358.21000000000004</v>
      </c>
      <c r="X29" s="16"/>
    </row>
    <row r="30" spans="1:24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/>
      <c r="O30" s="7"/>
      <c r="P30" s="7"/>
      <c r="Q30" s="7"/>
      <c r="R30" s="5"/>
      <c r="S30" s="5"/>
      <c r="T30" s="5"/>
      <c r="U30" s="5"/>
      <c r="V30" s="5"/>
      <c r="W30" s="5"/>
      <c r="X30" s="15"/>
    </row>
    <row r="31" spans="1:24" ht="15.75">
      <c r="A31" s="4" t="s">
        <v>24</v>
      </c>
      <c r="B31" s="7">
        <f aca="true" t="shared" si="5" ref="B31:W31">B10-B29</f>
        <v>74.59</v>
      </c>
      <c r="C31" s="7">
        <f t="shared" si="5"/>
        <v>144.46000000000006</v>
      </c>
      <c r="D31" s="7">
        <f t="shared" si="5"/>
        <v>113.37000000000003</v>
      </c>
      <c r="E31" s="7">
        <f t="shared" si="5"/>
        <v>64.98999999999995</v>
      </c>
      <c r="F31" s="7">
        <f t="shared" si="5"/>
        <v>136.24200000000002</v>
      </c>
      <c r="G31" s="7">
        <f t="shared" si="5"/>
        <v>73.70249999999999</v>
      </c>
      <c r="H31" s="7">
        <f t="shared" si="5"/>
        <v>26.994000000000028</v>
      </c>
      <c r="I31" s="7">
        <f t="shared" si="5"/>
        <v>30.693399999999997</v>
      </c>
      <c r="J31" s="7">
        <f t="shared" si="5"/>
        <v>63.073999999999955</v>
      </c>
      <c r="K31" s="7">
        <f t="shared" si="5"/>
        <v>35.75049999999999</v>
      </c>
      <c r="L31" s="7">
        <f t="shared" si="5"/>
        <v>38.97249999999997</v>
      </c>
      <c r="M31" s="7">
        <f t="shared" si="5"/>
        <v>-39.21469999999999</v>
      </c>
      <c r="N31" s="7">
        <f t="shared" si="5"/>
        <v>166.079</v>
      </c>
      <c r="O31" s="7">
        <f t="shared" si="5"/>
        <v>47.81490000000002</v>
      </c>
      <c r="P31" s="7">
        <f t="shared" si="5"/>
        <v>81.90799999999996</v>
      </c>
      <c r="Q31" s="7">
        <f t="shared" si="5"/>
        <v>115.88879999999995</v>
      </c>
      <c r="R31" s="7">
        <f t="shared" si="5"/>
        <v>49.768800000000056</v>
      </c>
      <c r="S31" s="7">
        <f t="shared" si="5"/>
        <v>7.855000000000018</v>
      </c>
      <c r="T31" s="7">
        <f t="shared" si="5"/>
        <v>1.6900000000000546</v>
      </c>
      <c r="U31" s="7">
        <f t="shared" si="5"/>
        <v>143.35680000000008</v>
      </c>
      <c r="V31" s="7">
        <f t="shared" si="5"/>
        <v>28.369999999999948</v>
      </c>
      <c r="W31" s="7">
        <f t="shared" si="5"/>
        <v>96.36449999999996</v>
      </c>
      <c r="X31" s="16"/>
    </row>
    <row r="32" spans="1:24" ht="7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14"/>
    </row>
    <row r="33" spans="1:25" ht="15.75">
      <c r="A33" s="4" t="s">
        <v>25</v>
      </c>
      <c r="B33" s="7">
        <v>0.51</v>
      </c>
      <c r="C33" s="7">
        <v>0.64</v>
      </c>
      <c r="D33" s="7">
        <v>0.52</v>
      </c>
      <c r="E33" s="7">
        <v>0.58</v>
      </c>
      <c r="F33" s="7">
        <v>0.63</v>
      </c>
      <c r="G33" s="7">
        <v>0.75</v>
      </c>
      <c r="H33" s="7">
        <v>0.55</v>
      </c>
      <c r="I33" s="7">
        <v>0.58</v>
      </c>
      <c r="J33" s="7">
        <v>0.66</v>
      </c>
      <c r="K33" s="7">
        <v>0.57</v>
      </c>
      <c r="L33" s="7">
        <v>0.55</v>
      </c>
      <c r="M33" s="7">
        <v>0.49</v>
      </c>
      <c r="N33" s="7">
        <v>0.65</v>
      </c>
      <c r="O33" s="7">
        <v>0.53</v>
      </c>
      <c r="P33" s="7">
        <v>0.66</v>
      </c>
      <c r="Q33" s="7">
        <v>0.67</v>
      </c>
      <c r="R33" s="6">
        <v>0.59</v>
      </c>
      <c r="S33" s="7">
        <v>0.5</v>
      </c>
      <c r="T33" s="7">
        <v>0.5</v>
      </c>
      <c r="U33" s="6">
        <v>0.64</v>
      </c>
      <c r="V33" s="7">
        <v>0.7</v>
      </c>
      <c r="W33" s="6">
        <v>0.65</v>
      </c>
      <c r="X33" s="16"/>
      <c r="Y33" s="2"/>
    </row>
    <row r="34" spans="1:25" ht="15.75">
      <c r="A34" s="4" t="s">
        <v>26</v>
      </c>
      <c r="B34" s="7">
        <v>416</v>
      </c>
      <c r="C34" s="7">
        <v>435</v>
      </c>
      <c r="D34" s="7">
        <v>505</v>
      </c>
      <c r="E34" s="7">
        <v>390</v>
      </c>
      <c r="F34" s="7">
        <v>502.4</v>
      </c>
      <c r="G34" s="7">
        <v>367.19</v>
      </c>
      <c r="H34" s="7">
        <v>523.88</v>
      </c>
      <c r="I34" s="7">
        <v>550.73</v>
      </c>
      <c r="J34" s="7">
        <v>470.4</v>
      </c>
      <c r="K34" s="7">
        <v>554.65</v>
      </c>
      <c r="L34" s="7">
        <v>598.35</v>
      </c>
      <c r="M34" s="7">
        <v>462.97</v>
      </c>
      <c r="N34" s="7">
        <v>684.66</v>
      </c>
      <c r="O34" s="7">
        <v>593.33</v>
      </c>
      <c r="P34" s="7">
        <v>549.8</v>
      </c>
      <c r="Q34" s="7">
        <v>603.64</v>
      </c>
      <c r="R34" s="6">
        <v>574.32</v>
      </c>
      <c r="S34" s="6">
        <v>560.07</v>
      </c>
      <c r="T34" s="7">
        <v>549.6</v>
      </c>
      <c r="U34" s="6">
        <v>657.87</v>
      </c>
      <c r="V34" s="7">
        <v>485.5</v>
      </c>
      <c r="W34" s="6">
        <v>590.53</v>
      </c>
      <c r="X34" s="16"/>
      <c r="Y34" s="2"/>
    </row>
    <row r="35" spans="1:24" ht="6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14"/>
    </row>
    <row r="36" spans="1:24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7"/>
      <c r="P36" s="7"/>
      <c r="Q36" s="7"/>
      <c r="R36" s="5"/>
      <c r="S36" s="5"/>
      <c r="T36" s="5"/>
      <c r="U36" s="5"/>
      <c r="V36" s="5"/>
      <c r="W36" s="5"/>
      <c r="X36" s="15"/>
    </row>
    <row r="37" spans="1:24" ht="15.75">
      <c r="A37" s="11" t="s">
        <v>38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7"/>
      <c r="O37" s="7"/>
      <c r="P37" s="7"/>
      <c r="Q37" s="7"/>
      <c r="R37" s="5"/>
      <c r="S37" s="5"/>
      <c r="T37" s="5"/>
      <c r="U37" s="5"/>
      <c r="V37" s="5"/>
      <c r="W37" s="5"/>
      <c r="X37" s="15"/>
    </row>
    <row r="38" spans="1:24" ht="5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14"/>
    </row>
    <row r="39" spans="1:27" ht="15.75">
      <c r="A39" s="4" t="s">
        <v>1</v>
      </c>
      <c r="B39" s="6">
        <v>1975</v>
      </c>
      <c r="C39" s="6">
        <v>1976</v>
      </c>
      <c r="D39" s="6">
        <v>1977</v>
      </c>
      <c r="E39" s="6">
        <v>1978</v>
      </c>
      <c r="F39" s="6">
        <v>1979</v>
      </c>
      <c r="G39" s="6">
        <v>1980</v>
      </c>
      <c r="H39" s="6">
        <v>1981</v>
      </c>
      <c r="I39" s="6">
        <v>1982</v>
      </c>
      <c r="J39" s="6">
        <v>1983</v>
      </c>
      <c r="K39" s="6">
        <v>1984</v>
      </c>
      <c r="L39" s="6">
        <v>1985</v>
      </c>
      <c r="M39" s="6">
        <v>1986</v>
      </c>
      <c r="N39" s="8">
        <v>1987</v>
      </c>
      <c r="O39" s="8">
        <v>1988</v>
      </c>
      <c r="P39" s="8">
        <v>1989</v>
      </c>
      <c r="Q39" s="8">
        <v>1990</v>
      </c>
      <c r="R39" s="8">
        <v>1991</v>
      </c>
      <c r="S39" s="8">
        <v>1992</v>
      </c>
      <c r="T39" s="6">
        <v>1993</v>
      </c>
      <c r="U39" s="6">
        <v>1994</v>
      </c>
      <c r="V39" s="6">
        <v>1995</v>
      </c>
      <c r="W39" s="6">
        <v>1996</v>
      </c>
      <c r="X39" s="13"/>
      <c r="Z39" s="1" t="s">
        <v>0</v>
      </c>
      <c r="AA39" s="1" t="s">
        <v>0</v>
      </c>
    </row>
    <row r="40" spans="1:24" ht="7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14"/>
    </row>
    <row r="41" spans="1:24" ht="15.75">
      <c r="A41" s="5"/>
      <c r="B41" s="5"/>
      <c r="C41" s="5"/>
      <c r="D41" s="5"/>
      <c r="E41" s="5"/>
      <c r="F41" s="5"/>
      <c r="G41" s="5"/>
      <c r="H41" s="4" t="s">
        <v>0</v>
      </c>
      <c r="I41" s="5"/>
      <c r="J41" s="5"/>
      <c r="K41" s="5"/>
      <c r="L41" s="5"/>
      <c r="M41" s="4" t="s">
        <v>2</v>
      </c>
      <c r="N41" s="5"/>
      <c r="O41" s="7"/>
      <c r="P41" s="7"/>
      <c r="Q41" s="7"/>
      <c r="R41" s="5"/>
      <c r="S41" s="5"/>
      <c r="T41" s="5"/>
      <c r="U41" s="5"/>
      <c r="V41" s="5"/>
      <c r="W41" s="5"/>
      <c r="X41" s="15"/>
    </row>
    <row r="42" spans="1:24" ht="15.75">
      <c r="A42" s="4" t="s">
        <v>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7"/>
      <c r="O42" s="7"/>
      <c r="P42" s="7"/>
      <c r="Q42" s="7"/>
      <c r="R42" s="5"/>
      <c r="S42" s="5"/>
      <c r="T42" s="5"/>
      <c r="U42" s="5"/>
      <c r="V42" s="5"/>
      <c r="W42" s="5"/>
      <c r="X42" s="15"/>
    </row>
    <row r="43" spans="1:24" ht="15.75">
      <c r="A43" s="4" t="s">
        <v>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7"/>
      <c r="O43" s="7"/>
      <c r="P43" s="7"/>
      <c r="Q43" s="7"/>
      <c r="R43" s="5"/>
      <c r="S43" s="5"/>
      <c r="T43" s="5"/>
      <c r="U43" s="5"/>
      <c r="V43" s="5"/>
      <c r="W43" s="5"/>
      <c r="X43" s="15"/>
    </row>
    <row r="44" spans="1:24" ht="15.75">
      <c r="A44" s="4" t="s">
        <v>5</v>
      </c>
      <c r="B44" s="7">
        <f aca="true" t="shared" si="6" ref="B44:W44">B8</f>
        <v>212.16</v>
      </c>
      <c r="C44" s="7">
        <f t="shared" si="6"/>
        <v>278.40000000000003</v>
      </c>
      <c r="D44" s="7">
        <f t="shared" si="6"/>
        <v>262.6</v>
      </c>
      <c r="E44" s="7">
        <f t="shared" si="6"/>
        <v>226.2</v>
      </c>
      <c r="F44" s="7">
        <f t="shared" si="6"/>
        <v>316.512</v>
      </c>
      <c r="G44" s="7">
        <f t="shared" si="6"/>
        <v>275.3925</v>
      </c>
      <c r="H44" s="7">
        <f t="shared" si="6"/>
        <v>288.134</v>
      </c>
      <c r="I44" s="7">
        <f t="shared" si="6"/>
        <v>319.4234</v>
      </c>
      <c r="J44" s="7">
        <f t="shared" si="6"/>
        <v>310.464</v>
      </c>
      <c r="K44" s="7">
        <f t="shared" si="6"/>
        <v>316.15049999999997</v>
      </c>
      <c r="L44" s="7">
        <f t="shared" si="6"/>
        <v>329.09250000000003</v>
      </c>
      <c r="M44" s="7">
        <f t="shared" si="6"/>
        <v>226.8553</v>
      </c>
      <c r="N44" s="7">
        <f t="shared" si="6"/>
        <v>445.029</v>
      </c>
      <c r="O44" s="7">
        <f t="shared" si="6"/>
        <v>314.46490000000006</v>
      </c>
      <c r="P44" s="7">
        <f t="shared" si="6"/>
        <v>362.868</v>
      </c>
      <c r="Q44" s="7">
        <f t="shared" si="6"/>
        <v>404.4388</v>
      </c>
      <c r="R44" s="7">
        <f t="shared" si="6"/>
        <v>338.84880000000004</v>
      </c>
      <c r="S44" s="7">
        <f t="shared" si="6"/>
        <v>280.035</v>
      </c>
      <c r="T44" s="7">
        <f t="shared" si="6"/>
        <v>274.8</v>
      </c>
      <c r="U44" s="7">
        <f t="shared" si="6"/>
        <v>421.0368</v>
      </c>
      <c r="V44" s="7">
        <f t="shared" si="6"/>
        <v>339.84999999999997</v>
      </c>
      <c r="W44" s="7">
        <f t="shared" si="6"/>
        <v>383.8445</v>
      </c>
      <c r="X44" s="16"/>
    </row>
    <row r="45" spans="1:24" ht="15.75">
      <c r="A45" s="4" t="s">
        <v>6</v>
      </c>
      <c r="B45" s="7">
        <f aca="true" t="shared" si="7" ref="B45:W45">B9</f>
        <v>40.73</v>
      </c>
      <c r="C45" s="7">
        <f t="shared" si="7"/>
        <v>48.04</v>
      </c>
      <c r="D45" s="7">
        <f t="shared" si="7"/>
        <v>51.59</v>
      </c>
      <c r="E45" s="7">
        <f t="shared" si="7"/>
        <v>36.27</v>
      </c>
      <c r="F45" s="7">
        <f t="shared" si="7"/>
        <v>49.74</v>
      </c>
      <c r="G45" s="7">
        <f t="shared" si="7"/>
        <v>39.62</v>
      </c>
      <c r="H45" s="7">
        <f t="shared" si="7"/>
        <v>38.86</v>
      </c>
      <c r="I45" s="7">
        <f t="shared" si="7"/>
        <v>35.16</v>
      </c>
      <c r="J45" s="7">
        <f t="shared" si="7"/>
        <v>64.82</v>
      </c>
      <c r="K45" s="7">
        <f t="shared" si="7"/>
        <v>46.48</v>
      </c>
      <c r="L45" s="7">
        <f t="shared" si="7"/>
        <v>32.97</v>
      </c>
      <c r="M45" s="7">
        <f t="shared" si="7"/>
        <v>29.73</v>
      </c>
      <c r="N45" s="7">
        <f t="shared" si="7"/>
        <v>47.13</v>
      </c>
      <c r="O45" s="7">
        <f t="shared" si="7"/>
        <v>58.58</v>
      </c>
      <c r="P45" s="7">
        <f t="shared" si="7"/>
        <v>48.57</v>
      </c>
      <c r="Q45" s="7">
        <f t="shared" si="7"/>
        <v>59.2</v>
      </c>
      <c r="R45" s="7">
        <f t="shared" si="7"/>
        <v>34.42</v>
      </c>
      <c r="S45" s="7">
        <f t="shared" si="7"/>
        <v>43.1</v>
      </c>
      <c r="T45" s="7">
        <f t="shared" si="7"/>
        <v>51.31</v>
      </c>
      <c r="U45" s="7">
        <f t="shared" si="7"/>
        <v>56.35</v>
      </c>
      <c r="V45" s="7">
        <f t="shared" si="7"/>
        <v>48.94</v>
      </c>
      <c r="W45" s="7">
        <f t="shared" si="7"/>
        <v>70.73</v>
      </c>
      <c r="X45" s="16"/>
    </row>
    <row r="46" spans="1:27" ht="15.75">
      <c r="A46" s="4" t="s">
        <v>7</v>
      </c>
      <c r="B46" s="7">
        <f aca="true" t="shared" si="8" ref="B46:W46">B10</f>
        <v>252.89</v>
      </c>
      <c r="C46" s="7">
        <f t="shared" si="8"/>
        <v>326.44000000000005</v>
      </c>
      <c r="D46" s="7">
        <f t="shared" si="8"/>
        <v>314.19000000000005</v>
      </c>
      <c r="E46" s="7">
        <f t="shared" si="8"/>
        <v>262.46999999999997</v>
      </c>
      <c r="F46" s="7">
        <f t="shared" si="8"/>
        <v>366.252</v>
      </c>
      <c r="G46" s="7">
        <f t="shared" si="8"/>
        <v>315.0125</v>
      </c>
      <c r="H46" s="7">
        <f t="shared" si="8"/>
        <v>326.994</v>
      </c>
      <c r="I46" s="7">
        <f t="shared" si="8"/>
        <v>354.5834</v>
      </c>
      <c r="J46" s="7">
        <f t="shared" si="8"/>
        <v>375.284</v>
      </c>
      <c r="K46" s="7">
        <f t="shared" si="8"/>
        <v>362.6305</v>
      </c>
      <c r="L46" s="7">
        <f t="shared" si="8"/>
        <v>362.0625</v>
      </c>
      <c r="M46" s="7">
        <f t="shared" si="8"/>
        <v>256.5853</v>
      </c>
      <c r="N46" s="7">
        <f t="shared" si="8"/>
        <v>492.159</v>
      </c>
      <c r="O46" s="7">
        <f t="shared" si="8"/>
        <v>373.04490000000004</v>
      </c>
      <c r="P46" s="7">
        <f t="shared" si="8"/>
        <v>411.438</v>
      </c>
      <c r="Q46" s="7">
        <f t="shared" si="8"/>
        <v>463.6388</v>
      </c>
      <c r="R46" s="7">
        <f t="shared" si="8"/>
        <v>373.26880000000006</v>
      </c>
      <c r="S46" s="7">
        <f t="shared" si="8"/>
        <v>323.13500000000005</v>
      </c>
      <c r="T46" s="7">
        <f t="shared" si="8"/>
        <v>326.11</v>
      </c>
      <c r="U46" s="7">
        <f t="shared" si="8"/>
        <v>477.38680000000005</v>
      </c>
      <c r="V46" s="7">
        <f t="shared" si="8"/>
        <v>388.78999999999996</v>
      </c>
      <c r="W46" s="7">
        <f t="shared" si="8"/>
        <v>454.5745</v>
      </c>
      <c r="X46" s="16"/>
      <c r="Y46" s="2"/>
      <c r="Z46" s="2"/>
      <c r="AA46" s="2"/>
    </row>
    <row r="47" spans="1:27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7"/>
      <c r="O47" s="7"/>
      <c r="P47" s="7"/>
      <c r="Q47" s="7"/>
      <c r="R47" s="5"/>
      <c r="S47" s="5"/>
      <c r="T47" s="5"/>
      <c r="U47" s="5"/>
      <c r="V47" s="5"/>
      <c r="W47" s="5"/>
      <c r="X47" s="15"/>
      <c r="Y47" s="2"/>
      <c r="Z47" s="2"/>
      <c r="AA47" s="2"/>
    </row>
    <row r="48" spans="1:27" ht="15.75">
      <c r="A48" s="4" t="s">
        <v>27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7"/>
      <c r="O48" s="7"/>
      <c r="P48" s="7"/>
      <c r="Q48" s="7"/>
      <c r="R48" s="5"/>
      <c r="S48" s="5"/>
      <c r="T48" s="5"/>
      <c r="U48" s="5"/>
      <c r="V48" s="5"/>
      <c r="W48" s="5"/>
      <c r="X48" s="15"/>
      <c r="Y48" s="2"/>
      <c r="Z48" s="2"/>
      <c r="AA48" s="2"/>
    </row>
    <row r="49" spans="1:27" ht="15.75">
      <c r="A49" s="4" t="s">
        <v>28</v>
      </c>
      <c r="B49" s="7">
        <f aca="true" t="shared" si="9" ref="B49:W49">B22</f>
        <v>141.07999999999998</v>
      </c>
      <c r="C49" s="7">
        <f t="shared" si="9"/>
        <v>143.72</v>
      </c>
      <c r="D49" s="7">
        <f t="shared" si="9"/>
        <v>160.73000000000002</v>
      </c>
      <c r="E49" s="7">
        <f t="shared" si="9"/>
        <v>159.90000000000003</v>
      </c>
      <c r="F49" s="7">
        <f t="shared" si="9"/>
        <v>189.24</v>
      </c>
      <c r="G49" s="7">
        <f t="shared" si="9"/>
        <v>200.34</v>
      </c>
      <c r="H49" s="7">
        <f t="shared" si="9"/>
        <v>216.25</v>
      </c>
      <c r="I49" s="7">
        <f t="shared" si="9"/>
        <v>235.8</v>
      </c>
      <c r="J49" s="7">
        <f t="shared" si="9"/>
        <v>224.92000000000002</v>
      </c>
      <c r="K49" s="7">
        <f t="shared" si="9"/>
        <v>237.26999999999998</v>
      </c>
      <c r="L49" s="7">
        <f t="shared" si="9"/>
        <v>245.5</v>
      </c>
      <c r="M49" s="7">
        <f t="shared" si="9"/>
        <v>217.84</v>
      </c>
      <c r="N49" s="7">
        <f t="shared" si="9"/>
        <v>256.14</v>
      </c>
      <c r="O49" s="7">
        <f t="shared" si="9"/>
        <v>255.92</v>
      </c>
      <c r="P49" s="7">
        <f t="shared" si="9"/>
        <v>260.04</v>
      </c>
      <c r="Q49" s="7">
        <f t="shared" si="9"/>
        <v>271.51000000000005</v>
      </c>
      <c r="R49" s="7">
        <f t="shared" si="9"/>
        <v>266.54</v>
      </c>
      <c r="S49" s="7">
        <f t="shared" si="9"/>
        <v>263.55</v>
      </c>
      <c r="T49" s="7">
        <f t="shared" si="9"/>
        <v>271.51</v>
      </c>
      <c r="U49" s="7">
        <f t="shared" si="9"/>
        <v>276.95</v>
      </c>
      <c r="V49" s="7">
        <f t="shared" si="9"/>
        <v>298.41</v>
      </c>
      <c r="W49" s="7">
        <f t="shared" si="9"/>
        <v>298.78000000000003</v>
      </c>
      <c r="X49" s="16"/>
      <c r="Z49" s="2"/>
      <c r="AA49" s="2"/>
    </row>
    <row r="50" spans="1:27" ht="15.75">
      <c r="A50" s="4" t="s">
        <v>19</v>
      </c>
      <c r="B50" s="7">
        <f aca="true" t="shared" si="10" ref="B50:W50">B24</f>
        <v>14.23</v>
      </c>
      <c r="C50" s="7">
        <f t="shared" si="10"/>
        <v>15.33</v>
      </c>
      <c r="D50" s="7">
        <f t="shared" si="10"/>
        <v>16.37</v>
      </c>
      <c r="E50" s="7">
        <f t="shared" si="10"/>
        <v>12.53</v>
      </c>
      <c r="F50" s="7">
        <f t="shared" si="10"/>
        <v>13.28</v>
      </c>
      <c r="G50" s="7">
        <f t="shared" si="10"/>
        <v>9.61</v>
      </c>
      <c r="H50" s="7">
        <f t="shared" si="10"/>
        <v>20.89</v>
      </c>
      <c r="I50" s="7">
        <f t="shared" si="10"/>
        <v>23.88</v>
      </c>
      <c r="J50" s="7">
        <f t="shared" si="10"/>
        <v>23.23</v>
      </c>
      <c r="K50" s="7">
        <f t="shared" si="10"/>
        <v>24.28</v>
      </c>
      <c r="L50" s="7">
        <f t="shared" si="10"/>
        <v>21.16</v>
      </c>
      <c r="M50" s="7">
        <f t="shared" si="10"/>
        <v>21.29</v>
      </c>
      <c r="N50" s="7">
        <f t="shared" si="10"/>
        <v>21.59</v>
      </c>
      <c r="O50" s="7">
        <f t="shared" si="10"/>
        <v>23.46</v>
      </c>
      <c r="P50" s="7">
        <f t="shared" si="10"/>
        <v>22.29</v>
      </c>
      <c r="Q50" s="7">
        <f t="shared" si="10"/>
        <v>25.8</v>
      </c>
      <c r="R50" s="7">
        <f t="shared" si="10"/>
        <v>15.67</v>
      </c>
      <c r="S50" s="7">
        <f t="shared" si="10"/>
        <v>14.87</v>
      </c>
      <c r="T50" s="7">
        <f t="shared" si="10"/>
        <v>15.11</v>
      </c>
      <c r="U50" s="7">
        <f t="shared" si="10"/>
        <v>17.05</v>
      </c>
      <c r="V50" s="7">
        <f t="shared" si="10"/>
        <v>18.2</v>
      </c>
      <c r="W50" s="7">
        <f t="shared" si="10"/>
        <v>16.52</v>
      </c>
      <c r="X50" s="16"/>
      <c r="Z50" s="2"/>
      <c r="AA50" s="2"/>
    </row>
    <row r="51" spans="1:27" ht="15.75">
      <c r="A51" s="4" t="s">
        <v>20</v>
      </c>
      <c r="B51" s="7">
        <f aca="true" t="shared" si="11" ref="B51:W51">B25</f>
        <v>6.14</v>
      </c>
      <c r="C51" s="7">
        <f t="shared" si="11"/>
        <v>6.57</v>
      </c>
      <c r="D51" s="7">
        <f t="shared" si="11"/>
        <v>7.64</v>
      </c>
      <c r="E51" s="7">
        <f t="shared" si="11"/>
        <v>8.27</v>
      </c>
      <c r="F51" s="7">
        <f t="shared" si="11"/>
        <v>9.28</v>
      </c>
      <c r="G51" s="7">
        <f t="shared" si="11"/>
        <v>11.5</v>
      </c>
      <c r="H51" s="7">
        <f t="shared" si="11"/>
        <v>9.95</v>
      </c>
      <c r="I51" s="7">
        <f t="shared" si="11"/>
        <v>9.33</v>
      </c>
      <c r="J51" s="7">
        <f t="shared" si="11"/>
        <v>9.3</v>
      </c>
      <c r="K51" s="7">
        <f t="shared" si="11"/>
        <v>10.06</v>
      </c>
      <c r="L51" s="7">
        <f t="shared" si="11"/>
        <v>10.55</v>
      </c>
      <c r="M51" s="7">
        <f t="shared" si="11"/>
        <v>12.66</v>
      </c>
      <c r="N51" s="7">
        <f t="shared" si="11"/>
        <v>14.13</v>
      </c>
      <c r="O51" s="7">
        <f t="shared" si="11"/>
        <v>14.58</v>
      </c>
      <c r="P51" s="7">
        <f t="shared" si="11"/>
        <v>15</v>
      </c>
      <c r="Q51" s="7">
        <f t="shared" si="11"/>
        <v>15.14</v>
      </c>
      <c r="R51" s="7">
        <f t="shared" si="11"/>
        <v>19.96</v>
      </c>
      <c r="S51" s="7">
        <f t="shared" si="11"/>
        <v>19.14</v>
      </c>
      <c r="T51" s="7">
        <f t="shared" si="11"/>
        <v>20.03</v>
      </c>
      <c r="U51" s="7">
        <f t="shared" si="11"/>
        <v>22.35</v>
      </c>
      <c r="V51" s="7">
        <f t="shared" si="11"/>
        <v>23.33</v>
      </c>
      <c r="W51" s="7">
        <f t="shared" si="11"/>
        <v>23.31</v>
      </c>
      <c r="X51" s="16"/>
      <c r="Y51" s="2"/>
      <c r="Z51" s="2"/>
      <c r="AA51" s="2"/>
    </row>
    <row r="52" spans="1:27" ht="15.75">
      <c r="A52" s="4" t="s">
        <v>29</v>
      </c>
      <c r="B52" s="7">
        <v>31.25</v>
      </c>
      <c r="C52" s="7">
        <v>39.59</v>
      </c>
      <c r="D52" s="7">
        <v>41.1</v>
      </c>
      <c r="E52" s="7">
        <v>34.98</v>
      </c>
      <c r="F52" s="7">
        <v>42.74</v>
      </c>
      <c r="G52" s="7">
        <v>46.23</v>
      </c>
      <c r="H52" s="7">
        <v>38.21</v>
      </c>
      <c r="I52" s="7">
        <v>42.58</v>
      </c>
      <c r="J52" s="7">
        <v>44.88</v>
      </c>
      <c r="K52" s="7">
        <v>44.06</v>
      </c>
      <c r="L52" s="7">
        <v>45.57</v>
      </c>
      <c r="M52" s="7">
        <v>50.35</v>
      </c>
      <c r="N52" s="7">
        <v>55.16</v>
      </c>
      <c r="O52" s="7">
        <v>59.78</v>
      </c>
      <c r="P52" s="7">
        <v>62.64</v>
      </c>
      <c r="Q52" s="7">
        <v>64.69</v>
      </c>
      <c r="R52" s="6">
        <v>44.74</v>
      </c>
      <c r="S52" s="6">
        <v>41.46</v>
      </c>
      <c r="T52" s="7">
        <v>48.63</v>
      </c>
      <c r="U52" s="6">
        <v>49.21</v>
      </c>
      <c r="V52" s="6">
        <v>54.79</v>
      </c>
      <c r="W52" s="6">
        <v>55.93</v>
      </c>
      <c r="X52" s="16"/>
      <c r="Y52" s="2"/>
      <c r="Z52" s="2"/>
      <c r="AA52" s="2"/>
    </row>
    <row r="53" spans="1:27" ht="15.75">
      <c r="A53" s="4" t="s">
        <v>30</v>
      </c>
      <c r="B53" s="7">
        <v>2.63</v>
      </c>
      <c r="C53" s="7">
        <v>2.25</v>
      </c>
      <c r="D53" s="7">
        <v>2.82</v>
      </c>
      <c r="E53" s="7">
        <v>3.7</v>
      </c>
      <c r="F53" s="7">
        <v>5.29</v>
      </c>
      <c r="G53" s="7">
        <v>6.8</v>
      </c>
      <c r="H53" s="7">
        <v>8.83</v>
      </c>
      <c r="I53" s="7">
        <v>7.76</v>
      </c>
      <c r="J53" s="7">
        <v>5.8</v>
      </c>
      <c r="K53" s="7">
        <v>6.67</v>
      </c>
      <c r="L53" s="7">
        <v>5.38</v>
      </c>
      <c r="M53" s="7">
        <v>5.09</v>
      </c>
      <c r="N53" s="7">
        <v>6.13</v>
      </c>
      <c r="O53" s="7">
        <v>7.22</v>
      </c>
      <c r="P53" s="7">
        <v>8.92</v>
      </c>
      <c r="Q53" s="7">
        <v>8.35</v>
      </c>
      <c r="R53" s="6">
        <v>7.25</v>
      </c>
      <c r="S53" s="7">
        <v>4.7</v>
      </c>
      <c r="T53" s="7">
        <v>4.24</v>
      </c>
      <c r="U53" s="6">
        <v>6.45</v>
      </c>
      <c r="V53" s="6">
        <v>8.34</v>
      </c>
      <c r="W53" s="7">
        <v>7.6</v>
      </c>
      <c r="X53" s="16"/>
      <c r="Y53" s="2"/>
      <c r="Z53" s="2"/>
      <c r="AA53" s="2"/>
    </row>
    <row r="54" spans="1:26" ht="15.75">
      <c r="A54" s="4" t="s">
        <v>31</v>
      </c>
      <c r="B54" s="7">
        <v>8.23</v>
      </c>
      <c r="C54" s="7">
        <v>9.76</v>
      </c>
      <c r="D54" s="7">
        <v>9.04</v>
      </c>
      <c r="E54" s="7">
        <v>7.19</v>
      </c>
      <c r="F54" s="7">
        <v>8.63</v>
      </c>
      <c r="G54" s="7">
        <v>9.13</v>
      </c>
      <c r="H54" s="7">
        <v>6.23</v>
      </c>
      <c r="I54" s="7">
        <v>6.65</v>
      </c>
      <c r="J54" s="7">
        <v>6.36</v>
      </c>
      <c r="K54" s="7">
        <v>7.88</v>
      </c>
      <c r="L54" s="7">
        <v>7.66</v>
      </c>
      <c r="M54" s="7">
        <v>8.76</v>
      </c>
      <c r="N54" s="7">
        <v>9.39</v>
      </c>
      <c r="O54" s="7">
        <v>11.83</v>
      </c>
      <c r="P54" s="7">
        <v>15.07</v>
      </c>
      <c r="Q54" s="7">
        <v>17.16</v>
      </c>
      <c r="R54" s="7">
        <v>16.05</v>
      </c>
      <c r="S54" s="6">
        <v>14.87</v>
      </c>
      <c r="T54" s="7">
        <v>17.44</v>
      </c>
      <c r="U54" s="6">
        <v>17.66</v>
      </c>
      <c r="V54" s="6">
        <v>19.66</v>
      </c>
      <c r="W54" s="6">
        <v>20.06</v>
      </c>
      <c r="X54" s="16"/>
      <c r="Z54" s="2"/>
    </row>
    <row r="55" spans="1:26" ht="15.75">
      <c r="A55" s="4" t="s">
        <v>32</v>
      </c>
      <c r="B55" s="7">
        <v>25.86</v>
      </c>
      <c r="C55" s="7">
        <v>33.42</v>
      </c>
      <c r="D55" s="7">
        <v>32.1</v>
      </c>
      <c r="E55" s="7">
        <v>40.77</v>
      </c>
      <c r="F55" s="7">
        <v>49.31</v>
      </c>
      <c r="G55" s="7">
        <v>43.24</v>
      </c>
      <c r="H55" s="7">
        <v>50.55</v>
      </c>
      <c r="I55" s="7">
        <v>58</v>
      </c>
      <c r="J55" s="7">
        <v>62.84</v>
      </c>
      <c r="K55" s="7">
        <v>60.5</v>
      </c>
      <c r="L55" s="7">
        <v>58.63</v>
      </c>
      <c r="M55" s="7">
        <v>51.44</v>
      </c>
      <c r="N55" s="7">
        <v>83.85</v>
      </c>
      <c r="O55" s="7">
        <v>71</v>
      </c>
      <c r="P55" s="7">
        <v>73.36</v>
      </c>
      <c r="Q55" s="7">
        <v>82.38</v>
      </c>
      <c r="R55" s="6">
        <v>39.32</v>
      </c>
      <c r="S55" s="6">
        <v>35.3</v>
      </c>
      <c r="T55" s="7">
        <v>38.03</v>
      </c>
      <c r="U55" s="6">
        <v>47.45</v>
      </c>
      <c r="V55" s="6">
        <v>45.61</v>
      </c>
      <c r="W55" s="7">
        <v>47.8</v>
      </c>
      <c r="X55" s="16"/>
      <c r="Z55" s="2"/>
    </row>
    <row r="56" spans="1:26" ht="15.75">
      <c r="A56" s="4" t="s">
        <v>33</v>
      </c>
      <c r="B56" s="7">
        <v>5.11</v>
      </c>
      <c r="C56" s="7">
        <v>6.01</v>
      </c>
      <c r="D56" s="7">
        <v>6.97</v>
      </c>
      <c r="E56" s="7">
        <v>9.48</v>
      </c>
      <c r="F56" s="7">
        <v>10.77</v>
      </c>
      <c r="G56" s="7">
        <v>11.33</v>
      </c>
      <c r="H56" s="7">
        <v>8.82</v>
      </c>
      <c r="I56" s="7">
        <v>9.53</v>
      </c>
      <c r="J56" s="7">
        <v>9.51</v>
      </c>
      <c r="K56" s="7">
        <v>9.46</v>
      </c>
      <c r="L56" s="7">
        <v>10.05</v>
      </c>
      <c r="M56" s="7">
        <v>20.65</v>
      </c>
      <c r="N56" s="7">
        <v>21.36</v>
      </c>
      <c r="O56" s="7">
        <v>21.66</v>
      </c>
      <c r="P56" s="7">
        <v>22.71</v>
      </c>
      <c r="Q56" s="7">
        <v>23.46</v>
      </c>
      <c r="R56" s="6">
        <v>27.12</v>
      </c>
      <c r="S56" s="6">
        <v>26.57</v>
      </c>
      <c r="T56" s="7">
        <v>26.03</v>
      </c>
      <c r="U56" s="6">
        <v>27.14</v>
      </c>
      <c r="V56" s="6">
        <v>33.73</v>
      </c>
      <c r="W56" s="6">
        <v>30.58</v>
      </c>
      <c r="X56" s="16"/>
      <c r="Z56" s="2"/>
    </row>
    <row r="57" spans="1:26" ht="15.75">
      <c r="A57" s="4" t="s">
        <v>34</v>
      </c>
      <c r="B57" s="7">
        <f aca="true" t="shared" si="12" ref="B57:W57">SUM(B49:B56)</f>
        <v>234.52999999999997</v>
      </c>
      <c r="C57" s="7">
        <f t="shared" si="12"/>
        <v>256.65</v>
      </c>
      <c r="D57" s="7">
        <f t="shared" si="12"/>
        <v>276.77000000000004</v>
      </c>
      <c r="E57" s="7">
        <f t="shared" si="12"/>
        <v>276.82000000000005</v>
      </c>
      <c r="F57" s="7">
        <f t="shared" si="12"/>
        <v>328.54</v>
      </c>
      <c r="G57" s="7">
        <f t="shared" si="12"/>
        <v>338.18</v>
      </c>
      <c r="H57" s="7">
        <f t="shared" si="12"/>
        <v>359.72999999999996</v>
      </c>
      <c r="I57" s="7">
        <f t="shared" si="12"/>
        <v>393.5299999999999</v>
      </c>
      <c r="J57" s="7">
        <f t="shared" si="12"/>
        <v>386.84000000000003</v>
      </c>
      <c r="K57" s="7">
        <f t="shared" si="12"/>
        <v>400.17999999999995</v>
      </c>
      <c r="L57" s="7">
        <f t="shared" si="12"/>
        <v>404.50000000000006</v>
      </c>
      <c r="M57" s="7">
        <f t="shared" si="12"/>
        <v>388.0799999999999</v>
      </c>
      <c r="N57" s="7">
        <f t="shared" si="12"/>
        <v>467.75</v>
      </c>
      <c r="O57" s="7">
        <f t="shared" si="12"/>
        <v>465.45000000000005</v>
      </c>
      <c r="P57" s="7">
        <f t="shared" si="12"/>
        <v>480.03000000000003</v>
      </c>
      <c r="Q57" s="7">
        <f t="shared" si="12"/>
        <v>508.49000000000007</v>
      </c>
      <c r="R57" s="7">
        <f t="shared" si="12"/>
        <v>436.65000000000003</v>
      </c>
      <c r="S57" s="7">
        <f t="shared" si="12"/>
        <v>420.46</v>
      </c>
      <c r="T57" s="7">
        <f t="shared" si="12"/>
        <v>441.02</v>
      </c>
      <c r="U57" s="7">
        <f t="shared" si="12"/>
        <v>464.26</v>
      </c>
      <c r="V57" s="7">
        <f t="shared" si="12"/>
        <v>502.07000000000005</v>
      </c>
      <c r="W57" s="7">
        <f t="shared" si="12"/>
        <v>500.58000000000004</v>
      </c>
      <c r="X57" s="16"/>
      <c r="Z57" s="2"/>
    </row>
    <row r="58" spans="1:26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7"/>
      <c r="O58" s="7"/>
      <c r="P58" s="7"/>
      <c r="Q58" s="7"/>
      <c r="R58" s="5"/>
      <c r="S58" s="5"/>
      <c r="T58" s="5"/>
      <c r="U58" s="5"/>
      <c r="V58" s="5"/>
      <c r="W58" s="5"/>
      <c r="X58" s="15"/>
      <c r="Z58" s="2"/>
    </row>
    <row r="59" spans="1:27" ht="15.75">
      <c r="A59" s="4" t="s">
        <v>35</v>
      </c>
      <c r="B59" s="7">
        <f aca="true" t="shared" si="13" ref="B59:W59">B46-B57</f>
        <v>18.360000000000014</v>
      </c>
      <c r="C59" s="7">
        <f t="shared" si="13"/>
        <v>69.79000000000008</v>
      </c>
      <c r="D59" s="7">
        <f t="shared" si="13"/>
        <v>37.420000000000016</v>
      </c>
      <c r="E59" s="7">
        <f t="shared" si="13"/>
        <v>-14.35000000000008</v>
      </c>
      <c r="F59" s="7">
        <f t="shared" si="13"/>
        <v>37.71199999999999</v>
      </c>
      <c r="G59" s="7">
        <f t="shared" si="13"/>
        <v>-23.167500000000018</v>
      </c>
      <c r="H59" s="7">
        <f t="shared" si="13"/>
        <v>-32.73599999999993</v>
      </c>
      <c r="I59" s="7">
        <f t="shared" si="13"/>
        <v>-38.94659999999993</v>
      </c>
      <c r="J59" s="7">
        <f t="shared" si="13"/>
        <v>-11.55600000000004</v>
      </c>
      <c r="K59" s="7">
        <f t="shared" si="13"/>
        <v>-37.549499999999966</v>
      </c>
      <c r="L59" s="7">
        <f t="shared" si="13"/>
        <v>-42.43750000000006</v>
      </c>
      <c r="M59" s="7">
        <f t="shared" si="13"/>
        <v>-131.4946999999999</v>
      </c>
      <c r="N59" s="7">
        <f t="shared" si="13"/>
        <v>24.408999999999992</v>
      </c>
      <c r="O59" s="7">
        <f t="shared" si="13"/>
        <v>-92.4051</v>
      </c>
      <c r="P59" s="7">
        <f t="shared" si="13"/>
        <v>-68.59200000000004</v>
      </c>
      <c r="Q59" s="7">
        <f t="shared" si="13"/>
        <v>-44.85120000000006</v>
      </c>
      <c r="R59" s="7">
        <f t="shared" si="13"/>
        <v>-63.38119999999998</v>
      </c>
      <c r="S59" s="7">
        <f t="shared" si="13"/>
        <v>-97.32499999999993</v>
      </c>
      <c r="T59" s="7">
        <f t="shared" si="13"/>
        <v>-114.90999999999997</v>
      </c>
      <c r="U59" s="7">
        <f t="shared" si="13"/>
        <v>13.12680000000006</v>
      </c>
      <c r="V59" s="7">
        <f t="shared" si="13"/>
        <v>-113.28000000000009</v>
      </c>
      <c r="W59" s="7">
        <f t="shared" si="13"/>
        <v>-46.00550000000004</v>
      </c>
      <c r="X59" s="16"/>
      <c r="Z59" s="2"/>
      <c r="AA59" s="3" t="s">
        <v>0</v>
      </c>
    </row>
    <row r="60" spans="1:27" ht="6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14"/>
      <c r="Z60" s="2"/>
      <c r="AA60" s="2"/>
    </row>
    <row r="61" spans="1:27" ht="15.75">
      <c r="A61" s="4" t="s">
        <v>25</v>
      </c>
      <c r="B61" s="7">
        <f aca="true" t="shared" si="14" ref="B61:W61">B33</f>
        <v>0.51</v>
      </c>
      <c r="C61" s="7">
        <f t="shared" si="14"/>
        <v>0.64</v>
      </c>
      <c r="D61" s="7">
        <f t="shared" si="14"/>
        <v>0.52</v>
      </c>
      <c r="E61" s="7">
        <f t="shared" si="14"/>
        <v>0.58</v>
      </c>
      <c r="F61" s="7">
        <f t="shared" si="14"/>
        <v>0.63</v>
      </c>
      <c r="G61" s="7">
        <f t="shared" si="14"/>
        <v>0.75</v>
      </c>
      <c r="H61" s="7">
        <f t="shared" si="14"/>
        <v>0.55</v>
      </c>
      <c r="I61" s="7">
        <f t="shared" si="14"/>
        <v>0.58</v>
      </c>
      <c r="J61" s="7">
        <f t="shared" si="14"/>
        <v>0.66</v>
      </c>
      <c r="K61" s="7">
        <f t="shared" si="14"/>
        <v>0.57</v>
      </c>
      <c r="L61" s="7">
        <f t="shared" si="14"/>
        <v>0.55</v>
      </c>
      <c r="M61" s="7">
        <f t="shared" si="14"/>
        <v>0.49</v>
      </c>
      <c r="N61" s="7">
        <f t="shared" si="14"/>
        <v>0.65</v>
      </c>
      <c r="O61" s="7">
        <f t="shared" si="14"/>
        <v>0.53</v>
      </c>
      <c r="P61" s="7">
        <f t="shared" si="14"/>
        <v>0.66</v>
      </c>
      <c r="Q61" s="7">
        <f t="shared" si="14"/>
        <v>0.67</v>
      </c>
      <c r="R61" s="7">
        <f t="shared" si="14"/>
        <v>0.59</v>
      </c>
      <c r="S61" s="7">
        <f t="shared" si="14"/>
        <v>0.5</v>
      </c>
      <c r="T61" s="7">
        <f t="shared" si="14"/>
        <v>0.5</v>
      </c>
      <c r="U61" s="7">
        <f t="shared" si="14"/>
        <v>0.64</v>
      </c>
      <c r="V61" s="7">
        <f t="shared" si="14"/>
        <v>0.7</v>
      </c>
      <c r="W61" s="7">
        <f t="shared" si="14"/>
        <v>0.65</v>
      </c>
      <c r="X61" s="16"/>
      <c r="Y61" s="2"/>
      <c r="Z61" s="2"/>
      <c r="AA61" s="3" t="s">
        <v>0</v>
      </c>
    </row>
    <row r="62" spans="1:25" ht="15.75">
      <c r="A62" s="4" t="s">
        <v>26</v>
      </c>
      <c r="B62" s="7">
        <f aca="true" t="shared" si="15" ref="B62:W62">B34</f>
        <v>416</v>
      </c>
      <c r="C62" s="7">
        <f t="shared" si="15"/>
        <v>435</v>
      </c>
      <c r="D62" s="7">
        <f t="shared" si="15"/>
        <v>505</v>
      </c>
      <c r="E62" s="7">
        <f t="shared" si="15"/>
        <v>390</v>
      </c>
      <c r="F62" s="7">
        <f t="shared" si="15"/>
        <v>502.4</v>
      </c>
      <c r="G62" s="7">
        <f t="shared" si="15"/>
        <v>367.19</v>
      </c>
      <c r="H62" s="7">
        <f t="shared" si="15"/>
        <v>523.88</v>
      </c>
      <c r="I62" s="7">
        <f t="shared" si="15"/>
        <v>550.73</v>
      </c>
      <c r="J62" s="7">
        <f t="shared" si="15"/>
        <v>470.4</v>
      </c>
      <c r="K62" s="7">
        <f t="shared" si="15"/>
        <v>554.65</v>
      </c>
      <c r="L62" s="7">
        <f t="shared" si="15"/>
        <v>598.35</v>
      </c>
      <c r="M62" s="7">
        <f t="shared" si="15"/>
        <v>462.97</v>
      </c>
      <c r="N62" s="7">
        <f t="shared" si="15"/>
        <v>684.66</v>
      </c>
      <c r="O62" s="7">
        <f t="shared" si="15"/>
        <v>593.33</v>
      </c>
      <c r="P62" s="7">
        <f t="shared" si="15"/>
        <v>549.8</v>
      </c>
      <c r="Q62" s="7">
        <f t="shared" si="15"/>
        <v>603.64</v>
      </c>
      <c r="R62" s="7">
        <f t="shared" si="15"/>
        <v>574.32</v>
      </c>
      <c r="S62" s="7">
        <f t="shared" si="15"/>
        <v>560.07</v>
      </c>
      <c r="T62" s="7">
        <f t="shared" si="15"/>
        <v>549.6</v>
      </c>
      <c r="U62" s="7">
        <f t="shared" si="15"/>
        <v>657.87</v>
      </c>
      <c r="V62" s="7">
        <f t="shared" si="15"/>
        <v>485.5</v>
      </c>
      <c r="W62" s="7">
        <f t="shared" si="15"/>
        <v>590.53</v>
      </c>
      <c r="X62" s="16"/>
      <c r="Y62" s="2"/>
    </row>
    <row r="63" spans="1:24" ht="5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</row>
    <row r="64" spans="1:24" ht="23.25" customHeight="1">
      <c r="A64" s="4" t="s">
        <v>36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5"/>
    </row>
    <row r="65" spans="1:24" ht="15.75">
      <c r="A65" s="4" t="s">
        <v>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5"/>
    </row>
    <row r="66" spans="1:24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5"/>
    </row>
    <row r="67" ht="15.75">
      <c r="X67" s="17"/>
    </row>
    <row r="68" ht="15.75">
      <c r="X68" s="17"/>
    </row>
    <row r="69" ht="15.75">
      <c r="X69" s="17"/>
    </row>
    <row r="70" ht="15.75">
      <c r="X70" s="17"/>
    </row>
    <row r="71" ht="15.75">
      <c r="X71" s="17"/>
    </row>
    <row r="72" ht="15.75">
      <c r="X72" s="17"/>
    </row>
    <row r="73" ht="15.75">
      <c r="X73" s="17"/>
    </row>
    <row r="74" ht="15.75">
      <c r="X74" s="17"/>
    </row>
    <row r="75" ht="15.75">
      <c r="X75" s="17"/>
    </row>
    <row r="76" ht="15.75">
      <c r="X76" s="17"/>
    </row>
    <row r="77" ht="15.75">
      <c r="X77" s="17"/>
    </row>
  </sheetData>
  <printOptions/>
  <pageMargins left="0.5" right="0.5" top="0.5" bottom="0.5" header="0.5" footer="0.5"/>
  <pageSetup horizontalDpi="600" verticalDpi="600" orientation="portrait" scale="2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wmcbride</cp:lastModifiedBy>
  <dcterms:created xsi:type="dcterms:W3CDTF">2000-11-21T15:49:09Z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